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<sst xmlns="http://schemas.openxmlformats.org/spreadsheetml/2006/main" count="653" uniqueCount="316">
  <si>
    <t>Megrendelő számlázási név:</t>
  </si>
  <si>
    <t>Dátum:</t>
  </si>
  <si>
    <t>Számlázási cím:</t>
  </si>
  <si>
    <t>A táblázatba csak számokat írjon be</t>
  </si>
  <si>
    <t>Szállítási cím:</t>
  </si>
  <si>
    <t>Fizetendő:</t>
  </si>
  <si>
    <t>nettó</t>
  </si>
  <si>
    <t>Minimum rendelés:</t>
  </si>
  <si>
    <t>ÁFA</t>
  </si>
  <si>
    <t>Nettó 56000 Ft</t>
  </si>
  <si>
    <t>Bruttó</t>
  </si>
  <si>
    <t>egyéb csokoládék</t>
  </si>
  <si>
    <t>Műhelyünkben nem használunk gluténtartalmú alapanyagokat, így termékeink gluténmentesek. Csokoládéink nyomokban tejet tartalmazhatnak. Egyetlen termékünk sem tartalmaz földimogyorót, mesterséges aromát, színezéket, tartósítószert. Ahol nem tüntettük fel a laktózmentességet, ott a termék tartalmaz tejszínt, vagy vajat, vagy tejport. Minden termékünk valódi vaníliát tartalmaz, és a Caracas étcsokoládé kivételével jelenleg minden termékünk tartalmaz szójalecitint. Jellemzően két-három hetes szállítási határidővel dolgozunk. A kiszállítást a GLS futárszolgálat végzi, ennek díját kiszámlázzuk partnereinknek.</t>
  </si>
  <si>
    <t>Nettó egységár/1000 g</t>
  </si>
  <si>
    <t>Rendelve</t>
  </si>
  <si>
    <t>Ára</t>
  </si>
  <si>
    <t>1. Tip</t>
  </si>
  <si>
    <t>2. Tip</t>
  </si>
  <si>
    <t>Csak számokat szabad beírni, a mértékegységeket nem! (azt automatikusan hozzáteszi a program)</t>
  </si>
  <si>
    <t>LÉDIG BONBONOK</t>
  </si>
  <si>
    <t>Sárga színnel kiemeltük a legnépszerűbb termékeket.</t>
  </si>
  <si>
    <t>Megnev.:</t>
  </si>
  <si>
    <t>Típus</t>
  </si>
  <si>
    <t>g/db</t>
  </si>
  <si>
    <t>Egys.csom.</t>
  </si>
  <si>
    <t>Rendelt doboz</t>
  </si>
  <si>
    <t>Rendelt db</t>
  </si>
  <si>
    <t>kb tömeg</t>
  </si>
  <si>
    <t>Ízesítés</t>
  </si>
  <si>
    <t>Alkoholos</t>
  </si>
  <si>
    <t>Allergén</t>
  </si>
  <si>
    <t>Minőségét megőrzi</t>
  </si>
  <si>
    <t>Banános</t>
  </si>
  <si>
    <t>Banán</t>
  </si>
  <si>
    <t>2 hónap</t>
  </si>
  <si>
    <t>Cherrymake</t>
  </si>
  <si>
    <t>TEJMENTES</t>
  </si>
  <si>
    <t>Konyak, meggy</t>
  </si>
  <si>
    <t>3 hónap</t>
  </si>
  <si>
    <t>Csípős reggel (chilis)</t>
  </si>
  <si>
    <t>Chili és étcsokoládé</t>
  </si>
  <si>
    <t>Méz</t>
  </si>
  <si>
    <t>Diabetikus, mandulás</t>
  </si>
  <si>
    <t>Étcsokoládé édesítőszerrel, mandula</t>
  </si>
  <si>
    <t>Mandula</t>
  </si>
  <si>
    <t>6 hónap</t>
  </si>
  <si>
    <t>Diabetikus, tökmagos</t>
  </si>
  <si>
    <t>Étcsokoládé édesítőszerrel, tökmag</t>
  </si>
  <si>
    <t>Diós mézkaramell</t>
  </si>
  <si>
    <t>Dió, méz, karamell</t>
  </si>
  <si>
    <t>Dió, méz</t>
  </si>
  <si>
    <t>Domino</t>
  </si>
  <si>
    <t>Marcipán, nugát</t>
  </si>
  <si>
    <t>Egzotikus gyömbéres</t>
  </si>
  <si>
    <t>Gyömbér</t>
  </si>
  <si>
    <t>Eszterházy</t>
  </si>
  <si>
    <t>Vanília, dió, konyak</t>
  </si>
  <si>
    <t>Dió</t>
  </si>
  <si>
    <t>1 hónap</t>
  </si>
  <si>
    <t>Étcsokoládés levendula</t>
  </si>
  <si>
    <t>Levendula</t>
  </si>
  <si>
    <t>Fahéjas trüffel</t>
  </si>
  <si>
    <t>Fahéj</t>
  </si>
  <si>
    <t>Fehéj</t>
  </si>
  <si>
    <t>Gianduja</t>
  </si>
  <si>
    <t>Fehér csokoládés nugát</t>
  </si>
  <si>
    <t>Istenkúti barackpálinkás</t>
  </si>
  <si>
    <t>Barackpálinka és sárgabarack</t>
  </si>
  <si>
    <t>Istenkúti cigánymeggy pálinka</t>
  </si>
  <si>
    <t>Cigánymeggy pálinka</t>
  </si>
  <si>
    <t>Jázmin</t>
  </si>
  <si>
    <t>Kaporkaland</t>
  </si>
  <si>
    <t>Kapor</t>
  </si>
  <si>
    <t>Kövérszőlő</t>
  </si>
  <si>
    <t>Folyékony Kövérszőlő (Erzsébet pince)</t>
  </si>
  <si>
    <t>Lime karamell</t>
  </si>
  <si>
    <t>Lime és fehér csokoládé</t>
  </si>
  <si>
    <t>Mangós</t>
  </si>
  <si>
    <t>Mangó</t>
  </si>
  <si>
    <t>Maracuja karamell</t>
  </si>
  <si>
    <t>Maracuja</t>
  </si>
  <si>
    <t>Marcipán étcsokoládéban</t>
  </si>
  <si>
    <t>Marcipán</t>
  </si>
  <si>
    <t>Mókuscsemege</t>
  </si>
  <si>
    <t>Mogyorókrém, étcsokoládé</t>
  </si>
  <si>
    <t>Mosolygós</t>
  </si>
  <si>
    <t>Maracuja, nugát</t>
  </si>
  <si>
    <t>Narancsliget</t>
  </si>
  <si>
    <t>Narancslikőr</t>
  </si>
  <si>
    <t>Pisztáciás</t>
  </si>
  <si>
    <t>Pisztácia, vörössó, fehér csokoládé</t>
  </si>
  <si>
    <t>pisztácia</t>
  </si>
  <si>
    <t>Részeg tengerész</t>
  </si>
  <si>
    <t>Rum</t>
  </si>
  <si>
    <t>Rózsakert</t>
  </si>
  <si>
    <t>Rózsa, málna, licsi, étcsokoládé</t>
  </si>
  <si>
    <t>Rumos-szilvás marcipán</t>
  </si>
  <si>
    <t>Rum, marcipán</t>
  </si>
  <si>
    <t>Sós karamell, étcsokoládé köpenyben</t>
  </si>
  <si>
    <t>Sós karamell</t>
  </si>
  <si>
    <t>Sós karamell, fehér csokoládé köpenyben</t>
  </si>
  <si>
    <t>Sörtrüffel</t>
  </si>
  <si>
    <t>Búzasör</t>
  </si>
  <si>
    <t>Szarvasgombás bonbon</t>
  </si>
  <si>
    <t>Szarvasgomba</t>
  </si>
  <si>
    <t>Szederpálinkás</t>
  </si>
  <si>
    <t>Szederpálinka, szederlekvár</t>
  </si>
  <si>
    <t>Szezám tárulj</t>
  </si>
  <si>
    <t>Szezámmag, nugát, kávé</t>
  </si>
  <si>
    <t>Méz, szezámmag</t>
  </si>
  <si>
    <t>Szezám tárulj, étcsok.</t>
  </si>
  <si>
    <t>Szezámmag, nugát, kávé, étcsokoládé</t>
  </si>
  <si>
    <t xml:space="preserve"> </t>
  </si>
  <si>
    <t>Sztracsatella</t>
  </si>
  <si>
    <t>Vanília</t>
  </si>
  <si>
    <t>Tejcsokoládés levendula</t>
  </si>
  <si>
    <t>Tejeskávé</t>
  </si>
  <si>
    <t>Kávé</t>
  </si>
  <si>
    <t>Tokaji aszú, csúcsos</t>
  </si>
  <si>
    <t>Folyékony tokaji aszú (Erzsébet pince)</t>
  </si>
  <si>
    <t>Tokaji aszú, étcs-ban</t>
  </si>
  <si>
    <t>Tokaji aszú (Erzsébet pince)</t>
  </si>
  <si>
    <t>Tokaji aszú, feh.cs-ban</t>
  </si>
  <si>
    <t>Tréfamester</t>
  </si>
  <si>
    <t>Fehér csokoládé, pekándió, robbanócukorka</t>
  </si>
  <si>
    <t>nyomokban glutén</t>
  </si>
  <si>
    <t>Trópusi szerelem</t>
  </si>
  <si>
    <t>Rózsa, málna, licsi, tejcsokoládé</t>
  </si>
  <si>
    <t>Tündértánc</t>
  </si>
  <si>
    <t>Hecsedli lekvár</t>
  </si>
  <si>
    <t>Vaníliás mákos</t>
  </si>
  <si>
    <t>Mák, vanília</t>
  </si>
  <si>
    <t>Vörösboros-kakukkfüves</t>
  </si>
  <si>
    <t>Vörösbor, kakukkfű, étcsokoládé</t>
  </si>
  <si>
    <t>Zorba</t>
  </si>
  <si>
    <t>Ánizs, ouzo</t>
  </si>
  <si>
    <t>Nagy táblás csokoládék</t>
  </si>
  <si>
    <t>Táblás csokoládék</t>
  </si>
  <si>
    <t>Nettó egységár</t>
  </si>
  <si>
    <t>Tábl.1</t>
  </si>
  <si>
    <t>Tábl.2</t>
  </si>
  <si>
    <t>Nettó ár</t>
  </si>
  <si>
    <t>Rendelt darab</t>
  </si>
  <si>
    <t>Kakaó tart.</t>
  </si>
  <si>
    <t>Megnevezés</t>
  </si>
  <si>
    <t>VTSZ</t>
  </si>
  <si>
    <t>Vonalkód</t>
  </si>
  <si>
    <t>Megjegyzés</t>
  </si>
  <si>
    <t>28</t>
  </si>
  <si>
    <t>Fehér csokoládé édesítőszerrel, Karácsonyi</t>
  </si>
  <si>
    <t>1806</t>
  </si>
  <si>
    <t>Diabetikus</t>
  </si>
  <si>
    <t>Fehér csokoládé édesítőszerrel, Mentás</t>
  </si>
  <si>
    <t>5999885772216</t>
  </si>
  <si>
    <t>Fehér csokoládé, 28%</t>
  </si>
  <si>
    <t>1704</t>
  </si>
  <si>
    <t>5999885772568</t>
  </si>
  <si>
    <t>Fehér csokoládé, Karácsonyi</t>
  </si>
  <si>
    <t>5999885772407</t>
  </si>
  <si>
    <t>Fehér csokoládé, Kávés</t>
  </si>
  <si>
    <t>5999885772100</t>
  </si>
  <si>
    <t>Fehér csokoládé, Mentával és citrommal</t>
  </si>
  <si>
    <t>5999885772384</t>
  </si>
  <si>
    <t>Fehér csokoládé, Sztracsatella</t>
  </si>
  <si>
    <t>5999885772094</t>
  </si>
  <si>
    <t>Fehér csokoládé, Zöldteás</t>
  </si>
  <si>
    <t>5999885772391</t>
  </si>
  <si>
    <t>Tejcsokoládé, Laktózmentes</t>
  </si>
  <si>
    <t>Laktózmentes</t>
  </si>
  <si>
    <t>33,6</t>
  </si>
  <si>
    <t>Tejcsokoládé, 33,6%</t>
  </si>
  <si>
    <t>5999885772575</t>
  </si>
  <si>
    <t>Tejcsokoládé, Fenyőmagos</t>
  </si>
  <si>
    <t>5999885772339</t>
  </si>
  <si>
    <t>Tejcsokoládé, Jázminos</t>
  </si>
  <si>
    <t>5999885772056</t>
  </si>
  <si>
    <t>Tejcsokoládé, Levendulás</t>
  </si>
  <si>
    <t>5999885772063</t>
  </si>
  <si>
    <t>Tejcsokoládé, Mákos</t>
  </si>
  <si>
    <t>5999885772049</t>
  </si>
  <si>
    <t>Tejcsokoládé, Mogyorós</t>
  </si>
  <si>
    <t>5999885772445</t>
  </si>
  <si>
    <t>Tejcsokoládé, Rózsás-málnás</t>
  </si>
  <si>
    <t>33,9</t>
  </si>
  <si>
    <t>Tejcsokoládé édesítőszerrel, 33,9%</t>
  </si>
  <si>
    <t>5999885772261</t>
  </si>
  <si>
    <t>Édesítőszerrel</t>
  </si>
  <si>
    <t>Tejcsokoládé édesítőszerrel, Bazsalikomos</t>
  </si>
  <si>
    <t>5999885772223</t>
  </si>
  <si>
    <t>Tejcsokoládé édesítőszerrel, Citromfüves</t>
  </si>
  <si>
    <t>5999885772230</t>
  </si>
  <si>
    <t>Tejcsokoládé édesítőszerrel, Gyömbéres</t>
  </si>
  <si>
    <t>5999885772353</t>
  </si>
  <si>
    <t>Tejcsokoládé édesítőszerrel, Jázminos</t>
  </si>
  <si>
    <t>5999885772254</t>
  </si>
  <si>
    <t>Tejcsokoládé édesítőszerrel, Levendulás</t>
  </si>
  <si>
    <t>5999885772179</t>
  </si>
  <si>
    <t>35,3</t>
  </si>
  <si>
    <t>La Mar, Tejcsokoládé sóval</t>
  </si>
  <si>
    <t>5999885772452</t>
  </si>
  <si>
    <t>Sós tejcsokoládé</t>
  </si>
  <si>
    <t>38</t>
  </si>
  <si>
    <t>El Dorado, Ültetvényszelektált tejcsokoládé</t>
  </si>
  <si>
    <t>5999885772469</t>
  </si>
  <si>
    <t>El Dorado, Ültetvényszelektált tejcsokoládé, Gyömbéres</t>
  </si>
  <si>
    <t>5999885772483</t>
  </si>
  <si>
    <t>El Dorado, Ültetvényszelektált tejcsokoládé, Pirított mandulával</t>
  </si>
  <si>
    <t>5999885772476</t>
  </si>
  <si>
    <t>52,6</t>
  </si>
  <si>
    <t>Étcsokoládé, Allergénmentes</t>
  </si>
  <si>
    <t>Allergénmentes</t>
  </si>
  <si>
    <t>53</t>
  </si>
  <si>
    <t>Étcsokoládé, 53%</t>
  </si>
  <si>
    <t>5999885772582</t>
  </si>
  <si>
    <t>Étcsokoládé, Chilis</t>
  </si>
  <si>
    <t>5999885772278</t>
  </si>
  <si>
    <t>Étcsokoládé, Fahéjjal és aszalt szilvával</t>
  </si>
  <si>
    <t>5999885772070</t>
  </si>
  <si>
    <t>Étcsokoládé, Mogyorós</t>
  </si>
  <si>
    <t>5999885772513</t>
  </si>
  <si>
    <t>60</t>
  </si>
  <si>
    <t>Grand Roy, Ültetvényszelektált étcsokoládé</t>
  </si>
  <si>
    <t>5999885772520</t>
  </si>
  <si>
    <t>Grand Roy, Ültetvényszelektált étcsokoládé, Kávés</t>
  </si>
  <si>
    <t>5999885772544</t>
  </si>
  <si>
    <t>65</t>
  </si>
  <si>
    <t>Rio Abiseo, Ültetvényszelektált étcsokoládé, Narancsos</t>
  </si>
  <si>
    <t>5999885772537</t>
  </si>
  <si>
    <t>Étcsokoládé, Karácsonyi</t>
  </si>
  <si>
    <t>70</t>
  </si>
  <si>
    <t>Caracas, Ültetvényszelektált étcsokoládé</t>
  </si>
  <si>
    <t>5999885772315</t>
  </si>
  <si>
    <t>Szójalecitin mentes étcsokoládé</t>
  </si>
  <si>
    <t>Étcsokoládé, 70%</t>
  </si>
  <si>
    <t>5999885772599</t>
  </si>
  <si>
    <t>Étcsokoládé, Gyömbéres</t>
  </si>
  <si>
    <t>5999885772087</t>
  </si>
  <si>
    <t>Étcsokoládé, Levendulás</t>
  </si>
  <si>
    <t>5999885772186</t>
  </si>
  <si>
    <t>Étcsokoládé, Mentával és citrommal</t>
  </si>
  <si>
    <t>5999885772285</t>
  </si>
  <si>
    <t>80</t>
  </si>
  <si>
    <t>Étcsokoládé, 80%</t>
  </si>
  <si>
    <t>5999885772292</t>
  </si>
  <si>
    <t>Étcsokoládé édesítőszerrel, 83%</t>
  </si>
  <si>
    <t>5999885772018</t>
  </si>
  <si>
    <t>Paleo</t>
  </si>
  <si>
    <t>Étcsokoládé édesítőszerrel, Bazsalikomos</t>
  </si>
  <si>
    <t>5999885772193</t>
  </si>
  <si>
    <t>Étcsokoládé édesítőszerrel, Chilis</t>
  </si>
  <si>
    <t>5999885772025</t>
  </si>
  <si>
    <t>Étcsokoládé édesítőszerrel, Citromfüves</t>
  </si>
  <si>
    <t>5999885772131</t>
  </si>
  <si>
    <t>Étcsokoládé édesítőszerrel, Gyömbéres</t>
  </si>
  <si>
    <t>5999885772117</t>
  </si>
  <si>
    <t>Étcsokoládé édesítőszerrel, Karácsonyi</t>
  </si>
  <si>
    <t>5999885772674</t>
  </si>
  <si>
    <t>Étcsokoládé édesítőszerrel, Levendulás</t>
  </si>
  <si>
    <t>5999885772001</t>
  </si>
  <si>
    <t>Étcsokoládé édesítőszerrel, Mentás</t>
  </si>
  <si>
    <t>5999885772124</t>
  </si>
  <si>
    <t>Étcsokoládé édesítőszerrel, Narancsos</t>
  </si>
  <si>
    <t>5999885772032</t>
  </si>
  <si>
    <t>Étcsokoládé édesítőszerrel, Kávés</t>
  </si>
  <si>
    <t>5999885772636</t>
  </si>
  <si>
    <t>Étcsokoládé édesítőszerrel, Rózsás-málnás</t>
  </si>
  <si>
    <t>5999885772629</t>
  </si>
  <si>
    <t>Minimum rendelés összesen 20 db!</t>
  </si>
  <si>
    <t>Bakonybél</t>
  </si>
  <si>
    <t>Szent Mauríciusz Monostor, Bakonybél állítja ki a számlát</t>
  </si>
  <si>
    <t>Étcsokoládé, Bazsalikomos</t>
  </si>
  <si>
    <t>5999885772155</t>
  </si>
  <si>
    <t>Étcsokoládé, Citromfüves</t>
  </si>
  <si>
    <t>5999885772162</t>
  </si>
  <si>
    <t>Étcsokoládé, Kakukkfüves</t>
  </si>
  <si>
    <t>5999885772506</t>
  </si>
  <si>
    <t>Étcsokoládé, Mentás</t>
  </si>
  <si>
    <t>5999885772551</t>
  </si>
  <si>
    <t>Étcsokoládé, Zsályás</t>
  </si>
  <si>
    <t>5999885772490</t>
  </si>
  <si>
    <t>Fehér csokoládé, Mentás</t>
  </si>
  <si>
    <t>5999885772377</t>
  </si>
  <si>
    <t>Tejcsokoládé, Bazsalikomos</t>
  </si>
  <si>
    <t>5999885772421</t>
  </si>
  <si>
    <t>Tejcsokoládé, Citromfüves</t>
  </si>
  <si>
    <t>5999885772360</t>
  </si>
  <si>
    <t>Tejcsokoládé, Kakukkfüves</t>
  </si>
  <si>
    <t>5999885772438</t>
  </si>
  <si>
    <t>Tejcsokoládé, Zsályás</t>
  </si>
  <si>
    <t>5999885772414</t>
  </si>
  <si>
    <t>Bencés</t>
  </si>
  <si>
    <t>Bencés Apátság, Tihany állítja ki a számlát, árakat is ők adják meg.</t>
  </si>
  <si>
    <t>Kedvezménnyel elért bruttó ár</t>
  </si>
  <si>
    <t>5999885772308</t>
  </si>
  <si>
    <t>5999885772322</t>
  </si>
  <si>
    <t>Szállítási költség, futárral</t>
  </si>
  <si>
    <t>Csomagsúly</t>
  </si>
  <si>
    <t xml:space="preserve">Fuvardíj / csomag (nettó Ft) </t>
  </si>
  <si>
    <t>Utánvét díja</t>
  </si>
  <si>
    <t>Nettó 1100 Ft</t>
  </si>
  <si>
    <t>0,1 – 2 kg</t>
  </si>
  <si>
    <t>2,1 – 3 kg</t>
  </si>
  <si>
    <t>3,1 – 5 kg</t>
  </si>
  <si>
    <t>5,1 - 10 kg</t>
  </si>
  <si>
    <t>10,1 - 15 kg</t>
  </si>
  <si>
    <t>15,1 - 20 kg</t>
  </si>
  <si>
    <t>20,1 - 25 kg</t>
  </si>
  <si>
    <t>25,1 - 30 kg</t>
  </si>
  <si>
    <t>30,1 - 40 kg</t>
  </si>
  <si>
    <t>Szállítási költség, személyesen (becsült)</t>
  </si>
  <si>
    <t>Az Ön lakóhelyének távolsága Oroszlánytól:</t>
  </si>
  <si>
    <t>Módosítva: 2020.09.01.</t>
  </si>
  <si>
    <t>Bencés étcsokoládé, mandulakrémes</t>
  </si>
  <si>
    <t>Bencés tejcsokoládé, levendulakrémes</t>
  </si>
  <si>
    <t>Töltött étcsokoládé, mandulás fehér csokoládé krémmel</t>
  </si>
  <si>
    <t>Töltött tejcsokoládé, levendulás tejcsokoládé krémmel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</si>
</sst>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0&quot; %&quot;"/>
    <numFmt numFmtId="166" formatCode="0&quot; Ft&quot;"/>
    <numFmt numFmtId="167" formatCode="#,##0&quot; db&quot;"/>
    <numFmt numFmtId="168" formatCode="#,##0&quot; g&quot;"/>
    <numFmt numFmtId="169" formatCode="0&quot; dob&quot;"/>
    <numFmt numFmtId="170" formatCode="0.0&quot; g/db&quot;"/>
    <numFmt numFmtId="171" formatCode="0&quot; db/&quot;"/>
    <numFmt numFmtId="172" formatCode="0&quot; g&quot;"/>
    <numFmt numFmtId="173" formatCode="0&quot; db&quot;"/>
    <numFmt numFmtId="174" formatCode="0.0&quot; %&quot;"/>
    <numFmt numFmtId="175" formatCode="0&quot; Ft/db&quot;"/>
    <numFmt numFmtId="176" formatCode="0\%"/>
    <numFmt numFmtId="177" formatCode="0&quot; km&quot;"/>
    <numFmt numFmtId="178" formatCode="&quot;nettó &quot;#,##0&quot; Ft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omic Sans MS"/>
      <family val="4"/>
    </font>
    <font>
      <b/>
      <sz val="16"/>
      <color indexed="8"/>
      <name val="Comic Sans MS"/>
      <family val="4"/>
    </font>
    <font>
      <sz val="15"/>
      <color indexed="8"/>
      <name val="Comic Sans MS"/>
      <family val="4"/>
    </font>
    <font>
      <sz val="9"/>
      <name val="Comic Sans MS"/>
      <family val="4"/>
    </font>
    <font>
      <b/>
      <sz val="9"/>
      <color indexed="8"/>
      <name val="Comic Sans MS"/>
      <family val="4"/>
    </font>
    <font>
      <sz val="10"/>
      <color indexed="8"/>
      <name val="Comic Sans MS"/>
      <family val="4"/>
    </font>
    <font>
      <b/>
      <sz val="20"/>
      <color indexed="8"/>
      <name val="Comic Sans MS"/>
      <family val="4"/>
    </font>
    <font>
      <sz val="9"/>
      <color indexed="9"/>
      <name val="Comic Sans MS"/>
      <family val="4"/>
    </font>
    <font>
      <sz val="10"/>
      <color indexed="8"/>
      <name val="Arial"/>
      <family val="2"/>
    </font>
    <font>
      <b/>
      <sz val="9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9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0" fillId="0" borderId="0" xfId="0" applyFont="1" applyBorder="1" applyAlignment="1">
      <alignment horizontal="left" vertical="top" wrapText="1"/>
    </xf>
    <xf numFmtId="164" fontId="18" fillId="0" borderId="0" xfId="0" applyNumberFormat="1" applyFont="1" applyAlignment="1">
      <alignment/>
    </xf>
    <xf numFmtId="0" fontId="21" fillId="35" borderId="0" xfId="0" applyFont="1" applyFill="1" applyAlignment="1">
      <alignment/>
    </xf>
    <xf numFmtId="165" fontId="18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1" fillId="36" borderId="0" xfId="0" applyFont="1" applyFill="1" applyAlignment="1">
      <alignment/>
    </xf>
    <xf numFmtId="166" fontId="18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0" fontId="23" fillId="0" borderId="0" xfId="0" applyFont="1" applyBorder="1" applyAlignment="1">
      <alignment horizontal="justify" vertic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4" fillId="34" borderId="0" xfId="0" applyFont="1" applyFill="1" applyAlignment="1">
      <alignment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169" fontId="18" fillId="35" borderId="11" xfId="0" applyNumberFormat="1" applyFont="1" applyFill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horizontal="left" vertical="top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left" vertical="top" wrapText="1"/>
      <protection/>
    </xf>
    <xf numFmtId="0" fontId="18" fillId="0" borderId="11" xfId="0" applyFont="1" applyBorder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34" borderId="15" xfId="0" applyFont="1" applyFill="1" applyBorder="1" applyAlignment="1" applyProtection="1">
      <alignment vertical="center"/>
      <protection/>
    </xf>
    <xf numFmtId="0" fontId="18" fillId="35" borderId="15" xfId="0" applyFont="1" applyFill="1" applyBorder="1" applyAlignment="1" applyProtection="1">
      <alignment vertical="center"/>
      <protection/>
    </xf>
    <xf numFmtId="170" fontId="21" fillId="35" borderId="11" xfId="0" applyNumberFormat="1" applyFont="1" applyFill="1" applyBorder="1" applyAlignment="1" applyProtection="1">
      <alignment vertical="center"/>
      <protection/>
    </xf>
    <xf numFmtId="171" fontId="18" fillId="35" borderId="11" xfId="0" applyNumberFormat="1" applyFont="1" applyFill="1" applyBorder="1" applyAlignment="1" applyProtection="1">
      <alignment vertical="center"/>
      <protection/>
    </xf>
    <xf numFmtId="172" fontId="18" fillId="35" borderId="11" xfId="0" applyNumberFormat="1" applyFont="1" applyFill="1" applyBorder="1" applyAlignment="1" applyProtection="1">
      <alignment vertical="center"/>
      <protection/>
    </xf>
    <xf numFmtId="169" fontId="18" fillId="37" borderId="11" xfId="0" applyNumberFormat="1" applyFont="1" applyFill="1" applyBorder="1" applyAlignment="1" applyProtection="1">
      <alignment vertical="center"/>
      <protection locked="0"/>
    </xf>
    <xf numFmtId="173" fontId="18" fillId="35" borderId="11" xfId="0" applyNumberFormat="1" applyFont="1" applyFill="1" applyBorder="1" applyAlignment="1" applyProtection="1">
      <alignment vertical="center"/>
      <protection/>
    </xf>
    <xf numFmtId="172" fontId="18" fillId="35" borderId="15" xfId="0" applyNumberFormat="1" applyFont="1" applyFill="1" applyBorder="1" applyAlignment="1" applyProtection="1">
      <alignment vertical="center"/>
      <protection/>
    </xf>
    <xf numFmtId="0" fontId="18" fillId="35" borderId="16" xfId="0" applyFont="1" applyFill="1" applyBorder="1" applyAlignment="1" applyProtection="1">
      <alignment horizontal="left" vertical="top"/>
      <protection/>
    </xf>
    <xf numFmtId="0" fontId="18" fillId="35" borderId="16" xfId="0" applyFont="1" applyFill="1" applyBorder="1" applyAlignment="1" applyProtection="1">
      <alignment vertical="center"/>
      <protection/>
    </xf>
    <xf numFmtId="0" fontId="18" fillId="35" borderId="17" xfId="0" applyFont="1" applyFill="1" applyBorder="1" applyAlignment="1" applyProtection="1">
      <alignment vertical="center"/>
      <protection/>
    </xf>
    <xf numFmtId="0" fontId="18" fillId="35" borderId="11" xfId="0" applyFont="1" applyFill="1" applyBorder="1" applyAlignment="1" applyProtection="1">
      <alignment horizontal="left" vertical="top" wrapText="1"/>
      <protection/>
    </xf>
    <xf numFmtId="0" fontId="18" fillId="35" borderId="0" xfId="0" applyFont="1" applyFill="1" applyAlignment="1" applyProtection="1">
      <alignment vertical="center"/>
      <protection/>
    </xf>
    <xf numFmtId="0" fontId="18" fillId="35" borderId="0" xfId="0" applyFont="1" applyFill="1" applyBorder="1" applyAlignment="1" applyProtection="1">
      <alignment vertical="center"/>
      <protection/>
    </xf>
    <xf numFmtId="0" fontId="18" fillId="35" borderId="0" xfId="0" applyFont="1" applyFill="1" applyAlignment="1">
      <alignment/>
    </xf>
    <xf numFmtId="174" fontId="25" fillId="35" borderId="21" xfId="0" applyNumberFormat="1" applyFont="1" applyFill="1" applyBorder="1" applyAlignment="1">
      <alignment horizontal="left"/>
    </xf>
    <xf numFmtId="0" fontId="21" fillId="35" borderId="21" xfId="0" applyFont="1" applyFill="1" applyBorder="1" applyAlignment="1" applyProtection="1">
      <alignment vertical="center"/>
      <protection/>
    </xf>
    <xf numFmtId="173" fontId="21" fillId="35" borderId="21" xfId="0" applyNumberFormat="1" applyFont="1" applyFill="1" applyBorder="1" applyAlignment="1" applyProtection="1">
      <alignment horizontal="center"/>
      <protection locked="0"/>
    </xf>
    <xf numFmtId="175" fontId="21" fillId="35" borderId="21" xfId="0" applyNumberFormat="1" applyFont="1" applyFill="1" applyBorder="1" applyAlignment="1" applyProtection="1">
      <alignment horizontal="left"/>
      <protection/>
    </xf>
    <xf numFmtId="0" fontId="21" fillId="35" borderId="21" xfId="0" applyFont="1" applyFill="1" applyBorder="1" applyAlignment="1">
      <alignment/>
    </xf>
    <xf numFmtId="49" fontId="21" fillId="35" borderId="21" xfId="0" applyNumberFormat="1" applyFont="1" applyFill="1" applyBorder="1" applyAlignment="1">
      <alignment/>
    </xf>
    <xf numFmtId="49" fontId="21" fillId="35" borderId="21" xfId="0" applyNumberFormat="1" applyFont="1" applyFill="1" applyBorder="1" applyAlignment="1">
      <alignment horizontal="left"/>
    </xf>
    <xf numFmtId="0" fontId="18" fillId="35" borderId="0" xfId="0" applyFont="1" applyFill="1" applyBorder="1" applyAlignment="1">
      <alignment/>
    </xf>
    <xf numFmtId="0" fontId="22" fillId="0" borderId="0" xfId="0" applyFont="1" applyAlignment="1">
      <alignment/>
    </xf>
    <xf numFmtId="176" fontId="21" fillId="35" borderId="0" xfId="0" applyNumberFormat="1" applyFont="1" applyFill="1" applyAlignment="1">
      <alignment/>
    </xf>
    <xf numFmtId="0" fontId="21" fillId="35" borderId="0" xfId="0" applyFont="1" applyFill="1" applyAlignment="1">
      <alignment horizontal="right"/>
    </xf>
    <xf numFmtId="0" fontId="0" fillId="0" borderId="22" xfId="55" applyFont="1" applyFill="1" applyBorder="1" applyAlignment="1">
      <alignment wrapText="1"/>
      <protection/>
    </xf>
    <xf numFmtId="175" fontId="21" fillId="35" borderId="22" xfId="0" applyNumberFormat="1" applyFont="1" applyFill="1" applyBorder="1" applyAlignment="1">
      <alignment/>
    </xf>
    <xf numFmtId="173" fontId="21" fillId="35" borderId="22" xfId="0" applyNumberFormat="1" applyFont="1" applyFill="1" applyBorder="1" applyAlignment="1">
      <alignment/>
    </xf>
    <xf numFmtId="166" fontId="21" fillId="35" borderId="22" xfId="0" applyNumberFormat="1" applyFont="1" applyFill="1" applyBorder="1" applyAlignment="1">
      <alignment/>
    </xf>
    <xf numFmtId="173" fontId="21" fillId="35" borderId="0" xfId="0" applyNumberFormat="1" applyFont="1" applyFill="1" applyAlignment="1">
      <alignment/>
    </xf>
    <xf numFmtId="175" fontId="21" fillId="35" borderId="0" xfId="0" applyNumberFormat="1" applyFont="1" applyFill="1" applyAlignment="1">
      <alignment/>
    </xf>
    <xf numFmtId="166" fontId="21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0" fontId="21" fillId="35" borderId="22" xfId="0" applyFont="1" applyFill="1" applyBorder="1" applyAlignment="1">
      <alignment/>
    </xf>
    <xf numFmtId="0" fontId="21" fillId="35" borderId="23" xfId="0" applyFont="1" applyFill="1" applyBorder="1" applyAlignment="1">
      <alignment/>
    </xf>
    <xf numFmtId="0" fontId="16" fillId="38" borderId="22" xfId="0" applyFont="1" applyFill="1" applyBorder="1" applyAlignment="1" applyProtection="1">
      <alignment horizontal="center" vertical="center"/>
      <protection/>
    </xf>
    <xf numFmtId="0" fontId="16" fillId="38" borderId="23" xfId="0" applyFont="1" applyFill="1" applyBorder="1" applyAlignment="1" applyProtection="1">
      <alignment horizontal="center" vertical="center"/>
      <protection/>
    </xf>
    <xf numFmtId="0" fontId="16" fillId="38" borderId="24" xfId="0" applyFont="1" applyFill="1" applyBorder="1" applyAlignment="1" applyProtection="1">
      <alignment horizontal="center" vertical="center"/>
      <protection/>
    </xf>
    <xf numFmtId="0" fontId="16" fillId="38" borderId="25" xfId="0" applyFont="1" applyFill="1" applyBorder="1" applyAlignment="1" applyProtection="1">
      <alignment horizontal="center" vertical="center"/>
      <protection/>
    </xf>
    <xf numFmtId="0" fontId="18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0" xfId="0" applyFont="1" applyAlignment="1">
      <alignment/>
    </xf>
    <xf numFmtId="175" fontId="21" fillId="0" borderId="22" xfId="0" applyNumberFormat="1" applyFont="1" applyFill="1" applyBorder="1" applyAlignment="1" applyProtection="1">
      <alignment horizontal="left"/>
      <protection/>
    </xf>
    <xf numFmtId="173" fontId="21" fillId="39" borderId="23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35" borderId="0" xfId="0" applyFont="1" applyFill="1" applyAlignment="1">
      <alignment/>
    </xf>
    <xf numFmtId="0" fontId="0" fillId="0" borderId="22" xfId="0" applyFont="1" applyBorder="1" applyAlignment="1">
      <alignment horizontal="left"/>
    </xf>
    <xf numFmtId="175" fontId="21" fillId="0" borderId="26" xfId="0" applyNumberFormat="1" applyFont="1" applyFill="1" applyBorder="1" applyAlignment="1" applyProtection="1">
      <alignment horizontal="left"/>
      <protection/>
    </xf>
    <xf numFmtId="173" fontId="21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18" fillId="0" borderId="26" xfId="0" applyFont="1" applyFill="1" applyBorder="1" applyAlignment="1">
      <alignment/>
    </xf>
    <xf numFmtId="175" fontId="21" fillId="0" borderId="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173" fontId="21" fillId="35" borderId="0" xfId="0" applyNumberFormat="1" applyFont="1" applyFill="1" applyAlignment="1">
      <alignment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5" fontId="21" fillId="0" borderId="27" xfId="0" applyNumberFormat="1" applyFont="1" applyFill="1" applyBorder="1" applyAlignment="1" applyProtection="1">
      <alignment horizontal="left"/>
      <protection/>
    </xf>
    <xf numFmtId="173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18" fillId="0" borderId="27" xfId="0" applyFont="1" applyFill="1" applyBorder="1" applyAlignment="1">
      <alignment/>
    </xf>
    <xf numFmtId="0" fontId="22" fillId="0" borderId="0" xfId="0" applyFont="1" applyAlignment="1" applyProtection="1">
      <alignment vertical="center"/>
      <protection/>
    </xf>
    <xf numFmtId="0" fontId="18" fillId="35" borderId="28" xfId="0" applyFont="1" applyFill="1" applyBorder="1" applyAlignment="1" applyProtection="1">
      <alignment horizontal="center" vertical="center" wrapText="1"/>
      <protection/>
    </xf>
    <xf numFmtId="0" fontId="18" fillId="35" borderId="22" xfId="0" applyFont="1" applyFill="1" applyBorder="1" applyAlignment="1" applyProtection="1">
      <alignment horizontal="center" wrapText="1"/>
      <protection/>
    </xf>
    <xf numFmtId="0" fontId="18" fillId="35" borderId="22" xfId="0" applyFont="1" applyFill="1" applyBorder="1" applyAlignment="1" applyProtection="1">
      <alignment wrapText="1"/>
      <protection/>
    </xf>
    <xf numFmtId="1" fontId="18" fillId="0" borderId="22" xfId="0" applyNumberFormat="1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wrapText="1"/>
      <protection/>
    </xf>
    <xf numFmtId="177" fontId="18" fillId="33" borderId="10" xfId="0" applyNumberFormat="1" applyFont="1" applyFill="1" applyBorder="1" applyAlignment="1" applyProtection="1">
      <alignment/>
      <protection locked="0"/>
    </xf>
    <xf numFmtId="178" fontId="18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="70" zoomScaleNormal="70" zoomScalePageLayoutView="0" workbookViewId="0" topLeftCell="A143">
      <selection activeCell="J166" sqref="J166"/>
    </sheetView>
  </sheetViews>
  <sheetFormatPr defaultColWidth="11.57421875" defaultRowHeight="15"/>
  <cols>
    <col min="1" max="1" width="25.57421875" style="3" customWidth="1"/>
    <col min="2" max="2" width="13.7109375" style="3" customWidth="1"/>
    <col min="3" max="3" width="20.140625" style="3" customWidth="1"/>
    <col min="4" max="4" width="16.8515625" style="3" customWidth="1"/>
    <col min="5" max="5" width="15.7109375" style="3" customWidth="1"/>
    <col min="6" max="6" width="18.140625" style="3" customWidth="1"/>
    <col min="7" max="7" width="11.57421875" style="3" customWidth="1"/>
    <col min="8" max="8" width="13.140625" style="3" customWidth="1"/>
    <col min="9" max="9" width="17.28125" style="3" customWidth="1"/>
    <col min="10" max="10" width="12.7109375" style="3" customWidth="1"/>
    <col min="11" max="11" width="16.140625" style="3" customWidth="1"/>
    <col min="12" max="12" width="18.7109375" style="3" customWidth="1"/>
    <col min="13" max="13" width="10.00390625" style="3" customWidth="1"/>
    <col min="14" max="14" width="10.140625" style="3" customWidth="1"/>
    <col min="15" max="16384" width="11.57421875" style="3" customWidth="1"/>
  </cols>
  <sheetData>
    <row r="1" spans="1:11" ht="24.75">
      <c r="A1" s="1" t="s">
        <v>0</v>
      </c>
      <c r="B1" s="2"/>
      <c r="C1" s="2"/>
      <c r="D1" s="2"/>
      <c r="E1" s="2"/>
      <c r="F1" s="2"/>
      <c r="I1" s="4" t="s">
        <v>311</v>
      </c>
      <c r="J1" s="5"/>
      <c r="K1" s="5"/>
    </row>
    <row r="2" spans="1:6" ht="14.25">
      <c r="A2" s="1" t="s">
        <v>1</v>
      </c>
      <c r="B2" s="2"/>
      <c r="C2" s="2"/>
      <c r="D2" s="2"/>
      <c r="E2" s="2"/>
      <c r="F2" s="2"/>
    </row>
    <row r="3" spans="1:14" ht="15.75" customHeight="1">
      <c r="A3" s="1" t="s">
        <v>2</v>
      </c>
      <c r="B3" s="2"/>
      <c r="C3" s="2"/>
      <c r="D3" s="2"/>
      <c r="E3" s="2"/>
      <c r="F3" s="2"/>
      <c r="I3" s="6" t="s">
        <v>3</v>
      </c>
      <c r="J3" s="6"/>
      <c r="K3" s="6"/>
      <c r="L3" s="6"/>
      <c r="M3" s="6"/>
      <c r="N3" s="6"/>
    </row>
    <row r="4" spans="1:14" ht="14.25">
      <c r="A4" s="1" t="s">
        <v>4</v>
      </c>
      <c r="B4" s="2"/>
      <c r="C4" s="2"/>
      <c r="D4" s="2"/>
      <c r="E4" s="2"/>
      <c r="F4" s="2"/>
      <c r="I4" s="6"/>
      <c r="J4" s="6"/>
      <c r="K4" s="6"/>
      <c r="L4" s="6"/>
      <c r="M4" s="6"/>
      <c r="N4" s="6"/>
    </row>
    <row r="5" spans="9:14" ht="14.25">
      <c r="I5" s="6"/>
      <c r="J5" s="6"/>
      <c r="K5" s="6"/>
      <c r="L5" s="6"/>
      <c r="M5" s="6"/>
      <c r="N5" s="6"/>
    </row>
    <row r="6" spans="1:14" ht="14.25">
      <c r="A6" s="3" t="s">
        <v>5</v>
      </c>
      <c r="C6" s="3" t="s">
        <v>6</v>
      </c>
      <c r="D6" s="7">
        <f>E18+E19+F79+F80</f>
        <v>0</v>
      </c>
      <c r="F6" s="8" t="s">
        <v>7</v>
      </c>
      <c r="I6" s="6"/>
      <c r="J6" s="6"/>
      <c r="K6" s="6"/>
      <c r="L6" s="6"/>
      <c r="M6" s="6"/>
      <c r="N6" s="6"/>
    </row>
    <row r="7" spans="2:14" ht="14.25">
      <c r="B7" s="9">
        <v>27</v>
      </c>
      <c r="C7" s="3" t="s">
        <v>8</v>
      </c>
      <c r="D7" s="10">
        <f>D6*0.27</f>
        <v>0</v>
      </c>
      <c r="F7" s="11" t="s">
        <v>9</v>
      </c>
      <c r="I7" s="6"/>
      <c r="J7" s="6"/>
      <c r="K7" s="6"/>
      <c r="L7" s="6"/>
      <c r="M7" s="6"/>
      <c r="N7" s="6"/>
    </row>
    <row r="8" spans="3:14" ht="14.25">
      <c r="C8" s="3" t="s">
        <v>10</v>
      </c>
      <c r="D8" s="10">
        <f>D6+D7</f>
        <v>0</v>
      </c>
      <c r="F8" s="8"/>
      <c r="I8" s="6"/>
      <c r="J8" s="6"/>
      <c r="K8" s="6"/>
      <c r="L8" s="6"/>
      <c r="M8" s="6"/>
      <c r="N8" s="6"/>
    </row>
    <row r="9" spans="4:14" ht="14.25">
      <c r="D9" s="10"/>
      <c r="F9" s="8"/>
      <c r="I9" s="6"/>
      <c r="J9" s="6"/>
      <c r="K9" s="6"/>
      <c r="L9" s="6"/>
      <c r="M9" s="6"/>
      <c r="N9" s="6"/>
    </row>
    <row r="10" spans="2:14" ht="14.25">
      <c r="B10" s="9"/>
      <c r="C10" s="3" t="s">
        <v>11</v>
      </c>
      <c r="D10" s="12">
        <f>F146+F161</f>
        <v>0</v>
      </c>
      <c r="F10" s="8"/>
      <c r="I10" s="6"/>
      <c r="J10" s="6"/>
      <c r="K10" s="6"/>
      <c r="L10" s="6"/>
      <c r="M10" s="6"/>
      <c r="N10" s="6"/>
    </row>
    <row r="11" spans="4:14" ht="14.25">
      <c r="D11" s="13">
        <f>E146+E161</f>
        <v>0</v>
      </c>
      <c r="F11" s="8"/>
      <c r="I11" s="6"/>
      <c r="J11" s="6"/>
      <c r="K11" s="6"/>
      <c r="L11" s="6"/>
      <c r="M11" s="6"/>
      <c r="N11" s="6"/>
    </row>
    <row r="12" spans="9:14" ht="14.25">
      <c r="I12" s="6"/>
      <c r="J12" s="6"/>
      <c r="K12" s="6"/>
      <c r="L12" s="6"/>
      <c r="M12" s="6"/>
      <c r="N12" s="6"/>
    </row>
    <row r="13" spans="1:9" s="15" customFormat="1" ht="100.5" customHeight="1">
      <c r="A13" s="14" t="s">
        <v>12</v>
      </c>
      <c r="B13" s="14"/>
      <c r="C13" s="14"/>
      <c r="D13" s="14"/>
      <c r="E13" s="14"/>
      <c r="F13" s="14"/>
      <c r="G13" s="14"/>
      <c r="H13" s="14"/>
      <c r="I13" s="14"/>
    </row>
    <row r="17" spans="2:5" ht="14.25">
      <c r="B17" s="3" t="s">
        <v>13</v>
      </c>
      <c r="D17" s="16" t="s">
        <v>14</v>
      </c>
      <c r="E17" s="16" t="s">
        <v>15</v>
      </c>
    </row>
    <row r="18" spans="1:6" ht="14.25">
      <c r="A18" s="3" t="s">
        <v>16</v>
      </c>
      <c r="B18" s="7">
        <v>13500</v>
      </c>
      <c r="D18" s="17">
        <f>SUMIF($B$26:$B$266,A18,$H$26:$H$266)</f>
        <v>0</v>
      </c>
      <c r="E18" s="18">
        <f>B18/1000*D18</f>
        <v>0</v>
      </c>
      <c r="F18" s="7"/>
    </row>
    <row r="19" spans="1:6" ht="14.25">
      <c r="A19" s="3" t="s">
        <v>17</v>
      </c>
      <c r="B19" s="7">
        <v>17000</v>
      </c>
      <c r="D19" s="17">
        <f>SUMIF($B$26:$B$266,A19,$H$26:$H$266)</f>
        <v>0</v>
      </c>
      <c r="E19" s="18">
        <f>B19/1000*D19</f>
        <v>0</v>
      </c>
      <c r="F19" s="7"/>
    </row>
    <row r="21" ht="14.25">
      <c r="A21" s="19" t="s">
        <v>18</v>
      </c>
    </row>
    <row r="22" spans="1:5" ht="31.5">
      <c r="A22" s="20" t="s">
        <v>19</v>
      </c>
      <c r="B22" s="5"/>
      <c r="C22" s="5" t="s">
        <v>20</v>
      </c>
      <c r="D22" s="5"/>
      <c r="E22" s="5"/>
    </row>
    <row r="24" spans="1:17" ht="14.25">
      <c r="A24" s="21" t="s">
        <v>21</v>
      </c>
      <c r="B24" s="21" t="s">
        <v>22</v>
      </c>
      <c r="C24" s="21" t="s">
        <v>23</v>
      </c>
      <c r="D24" s="22" t="s">
        <v>24</v>
      </c>
      <c r="E24" s="23"/>
      <c r="F24" s="24" t="s">
        <v>25</v>
      </c>
      <c r="G24" s="24" t="s">
        <v>26</v>
      </c>
      <c r="H24" s="25" t="s">
        <v>27</v>
      </c>
      <c r="I24" s="26"/>
      <c r="J24" s="27" t="s">
        <v>28</v>
      </c>
      <c r="K24" s="28"/>
      <c r="L24" s="29"/>
      <c r="M24" s="30" t="s">
        <v>29</v>
      </c>
      <c r="N24" s="30" t="s">
        <v>30</v>
      </c>
      <c r="O24" s="31" t="s">
        <v>31</v>
      </c>
      <c r="P24" s="32"/>
      <c r="Q24" s="33"/>
    </row>
    <row r="25" spans="1:17" ht="14.25">
      <c r="A25" s="21"/>
      <c r="B25" s="21"/>
      <c r="C25" s="21"/>
      <c r="D25" s="34"/>
      <c r="E25" s="35"/>
      <c r="F25" s="36"/>
      <c r="G25" s="36"/>
      <c r="H25" s="25"/>
      <c r="I25" s="26"/>
      <c r="J25" s="27"/>
      <c r="K25" s="37"/>
      <c r="L25" s="38"/>
      <c r="M25" s="31"/>
      <c r="N25" s="31"/>
      <c r="O25" s="31"/>
      <c r="P25" s="39"/>
      <c r="Q25" s="40"/>
    </row>
    <row r="26" spans="1:17" s="55" customFormat="1" ht="14.25">
      <c r="A26" s="41" t="s">
        <v>32</v>
      </c>
      <c r="B26" s="42" t="s">
        <v>16</v>
      </c>
      <c r="C26" s="43">
        <v>12</v>
      </c>
      <c r="D26" s="44">
        <v>15</v>
      </c>
      <c r="E26" s="45">
        <f aca="true" t="shared" si="0" ref="E26:E42">C26*D26</f>
        <v>180</v>
      </c>
      <c r="F26" s="46"/>
      <c r="G26" s="47">
        <f>F26*D26</f>
        <v>0</v>
      </c>
      <c r="H26" s="48">
        <f aca="true" t="shared" si="1" ref="H26:H72">G26*C26</f>
        <v>0</v>
      </c>
      <c r="I26" s="26"/>
      <c r="J26" s="49" t="s">
        <v>33</v>
      </c>
      <c r="K26" s="50"/>
      <c r="L26" s="51"/>
      <c r="M26" s="52"/>
      <c r="N26" s="52"/>
      <c r="O26" s="52" t="s">
        <v>34</v>
      </c>
      <c r="P26" s="53"/>
      <c r="Q26" s="54"/>
    </row>
    <row r="27" spans="1:17" s="55" customFormat="1" ht="14.25">
      <c r="A27" s="41" t="s">
        <v>35</v>
      </c>
      <c r="B27" s="42" t="s">
        <v>16</v>
      </c>
      <c r="C27" s="43">
        <v>18.5</v>
      </c>
      <c r="D27" s="44">
        <v>15</v>
      </c>
      <c r="E27" s="45">
        <f t="shared" si="0"/>
        <v>277.5</v>
      </c>
      <c r="F27" s="46"/>
      <c r="G27" s="47">
        <f aca="true" t="shared" si="2" ref="G27:G72">F27*D27</f>
        <v>0</v>
      </c>
      <c r="H27" s="48">
        <f t="shared" si="1"/>
        <v>0</v>
      </c>
      <c r="I27" s="26" t="s">
        <v>36</v>
      </c>
      <c r="J27" s="49" t="s">
        <v>37</v>
      </c>
      <c r="K27" s="50"/>
      <c r="L27" s="51"/>
      <c r="M27" s="52" t="s">
        <v>29</v>
      </c>
      <c r="N27" s="52"/>
      <c r="O27" s="52" t="s">
        <v>38</v>
      </c>
      <c r="P27" s="53"/>
      <c r="Q27" s="53"/>
    </row>
    <row r="28" spans="1:17" s="55" customFormat="1" ht="14.25">
      <c r="A28" s="41" t="s">
        <v>39</v>
      </c>
      <c r="B28" s="42" t="s">
        <v>16</v>
      </c>
      <c r="C28" s="43">
        <v>15.5</v>
      </c>
      <c r="D28" s="44">
        <v>12</v>
      </c>
      <c r="E28" s="45">
        <f t="shared" si="0"/>
        <v>186</v>
      </c>
      <c r="F28" s="46"/>
      <c r="G28" s="47">
        <f t="shared" si="2"/>
        <v>0</v>
      </c>
      <c r="H28" s="48">
        <f t="shared" si="1"/>
        <v>0</v>
      </c>
      <c r="I28" s="26"/>
      <c r="J28" s="49" t="s">
        <v>40</v>
      </c>
      <c r="K28" s="50"/>
      <c r="L28" s="51"/>
      <c r="M28" s="52"/>
      <c r="N28" s="52" t="s">
        <v>41</v>
      </c>
      <c r="O28" s="52" t="s">
        <v>34</v>
      </c>
      <c r="P28" s="53"/>
      <c r="Q28" s="54"/>
    </row>
    <row r="29" spans="1:17" s="55" customFormat="1" ht="14.25">
      <c r="A29" s="42" t="s">
        <v>42</v>
      </c>
      <c r="B29" s="42" t="s">
        <v>16</v>
      </c>
      <c r="C29" s="43">
        <v>14.5</v>
      </c>
      <c r="D29" s="44">
        <v>12</v>
      </c>
      <c r="E29" s="45">
        <f t="shared" si="0"/>
        <v>174</v>
      </c>
      <c r="F29" s="46"/>
      <c r="G29" s="47">
        <f t="shared" si="2"/>
        <v>0</v>
      </c>
      <c r="H29" s="48">
        <f t="shared" si="1"/>
        <v>0</v>
      </c>
      <c r="I29" s="26" t="s">
        <v>36</v>
      </c>
      <c r="J29" s="49" t="s">
        <v>43</v>
      </c>
      <c r="K29" s="50"/>
      <c r="L29" s="51"/>
      <c r="M29" s="52"/>
      <c r="N29" s="52" t="s">
        <v>44</v>
      </c>
      <c r="O29" s="52" t="s">
        <v>45</v>
      </c>
      <c r="P29" s="53"/>
      <c r="Q29" s="53"/>
    </row>
    <row r="30" spans="1:17" s="55" customFormat="1" ht="14.25">
      <c r="A30" s="41" t="s">
        <v>46</v>
      </c>
      <c r="B30" s="42" t="s">
        <v>16</v>
      </c>
      <c r="C30" s="43">
        <v>14.5</v>
      </c>
      <c r="D30" s="44">
        <v>12</v>
      </c>
      <c r="E30" s="45">
        <f t="shared" si="0"/>
        <v>174</v>
      </c>
      <c r="F30" s="46"/>
      <c r="G30" s="47">
        <f t="shared" si="2"/>
        <v>0</v>
      </c>
      <c r="H30" s="48">
        <f t="shared" si="1"/>
        <v>0</v>
      </c>
      <c r="I30" s="26" t="s">
        <v>36</v>
      </c>
      <c r="J30" s="49" t="s">
        <v>47</v>
      </c>
      <c r="K30" s="50"/>
      <c r="L30" s="51"/>
      <c r="M30" s="52"/>
      <c r="N30" s="52"/>
      <c r="O30" s="52" t="s">
        <v>45</v>
      </c>
      <c r="P30" s="53"/>
      <c r="Q30" s="54"/>
    </row>
    <row r="31" spans="1:17" s="55" customFormat="1" ht="14.25">
      <c r="A31" s="42" t="s">
        <v>48</v>
      </c>
      <c r="B31" s="42" t="s">
        <v>16</v>
      </c>
      <c r="C31" s="43">
        <v>14.5</v>
      </c>
      <c r="D31" s="44">
        <v>12</v>
      </c>
      <c r="E31" s="45">
        <f t="shared" si="0"/>
        <v>174</v>
      </c>
      <c r="F31" s="46"/>
      <c r="G31" s="47">
        <f t="shared" si="2"/>
        <v>0</v>
      </c>
      <c r="H31" s="48">
        <f t="shared" si="1"/>
        <v>0</v>
      </c>
      <c r="I31" s="26"/>
      <c r="J31" s="49" t="s">
        <v>49</v>
      </c>
      <c r="K31" s="50"/>
      <c r="L31" s="51"/>
      <c r="M31" s="52"/>
      <c r="N31" s="52" t="s">
        <v>50</v>
      </c>
      <c r="O31" s="52" t="s">
        <v>38</v>
      </c>
      <c r="P31" s="53"/>
      <c r="Q31" s="53"/>
    </row>
    <row r="32" spans="1:17" s="55" customFormat="1" ht="14.25">
      <c r="A32" s="41" t="s">
        <v>51</v>
      </c>
      <c r="B32" s="42" t="s">
        <v>16</v>
      </c>
      <c r="C32" s="43">
        <v>14.5</v>
      </c>
      <c r="D32" s="44">
        <v>14</v>
      </c>
      <c r="E32" s="45">
        <f t="shared" si="0"/>
        <v>203</v>
      </c>
      <c r="F32" s="46"/>
      <c r="G32" s="47">
        <f t="shared" si="2"/>
        <v>0</v>
      </c>
      <c r="H32" s="48">
        <f t="shared" si="1"/>
        <v>0</v>
      </c>
      <c r="I32" s="26"/>
      <c r="J32" s="49" t="s">
        <v>52</v>
      </c>
      <c r="K32" s="50"/>
      <c r="L32" s="51"/>
      <c r="M32" s="52"/>
      <c r="N32" s="52" t="s">
        <v>44</v>
      </c>
      <c r="O32" s="52" t="s">
        <v>38</v>
      </c>
      <c r="P32" s="53"/>
      <c r="Q32" s="54"/>
    </row>
    <row r="33" spans="1:17" s="55" customFormat="1" ht="14.25">
      <c r="A33" s="42" t="s">
        <v>53</v>
      </c>
      <c r="B33" s="42" t="s">
        <v>16</v>
      </c>
      <c r="C33" s="43">
        <v>11</v>
      </c>
      <c r="D33" s="44">
        <v>15</v>
      </c>
      <c r="E33" s="45">
        <f t="shared" si="0"/>
        <v>165</v>
      </c>
      <c r="F33" s="46"/>
      <c r="G33" s="47">
        <f t="shared" si="2"/>
        <v>0</v>
      </c>
      <c r="H33" s="48">
        <f t="shared" si="1"/>
        <v>0</v>
      </c>
      <c r="I33" s="26"/>
      <c r="J33" s="49" t="s">
        <v>54</v>
      </c>
      <c r="K33" s="50"/>
      <c r="L33" s="51"/>
      <c r="M33" s="52"/>
      <c r="N33" s="52"/>
      <c r="O33" s="52" t="s">
        <v>34</v>
      </c>
      <c r="P33" s="53"/>
      <c r="Q33" s="53"/>
    </row>
    <row r="34" spans="1:17" s="55" customFormat="1" ht="14.25">
      <c r="A34" s="42" t="s">
        <v>55</v>
      </c>
      <c r="B34" s="42" t="s">
        <v>16</v>
      </c>
      <c r="C34" s="43">
        <v>10</v>
      </c>
      <c r="D34" s="44">
        <v>15</v>
      </c>
      <c r="E34" s="45">
        <f t="shared" si="0"/>
        <v>150</v>
      </c>
      <c r="F34" s="46"/>
      <c r="G34" s="47">
        <f t="shared" si="2"/>
        <v>0</v>
      </c>
      <c r="H34" s="48">
        <f t="shared" si="1"/>
        <v>0</v>
      </c>
      <c r="I34" s="26"/>
      <c r="J34" s="49" t="s">
        <v>56</v>
      </c>
      <c r="K34" s="50"/>
      <c r="L34" s="51"/>
      <c r="M34" s="52" t="s">
        <v>29</v>
      </c>
      <c r="N34" s="52" t="s">
        <v>57</v>
      </c>
      <c r="O34" s="52" t="s">
        <v>58</v>
      </c>
      <c r="P34" s="53"/>
      <c r="Q34" s="54"/>
    </row>
    <row r="35" spans="1:17" s="55" customFormat="1" ht="14.25">
      <c r="A35" s="42" t="s">
        <v>59</v>
      </c>
      <c r="B35" s="42" t="s">
        <v>16</v>
      </c>
      <c r="C35" s="43">
        <v>13</v>
      </c>
      <c r="D35" s="44">
        <v>14</v>
      </c>
      <c r="E35" s="45">
        <f t="shared" si="0"/>
        <v>182</v>
      </c>
      <c r="F35" s="46"/>
      <c r="G35" s="47">
        <f t="shared" si="2"/>
        <v>0</v>
      </c>
      <c r="H35" s="48">
        <f t="shared" si="1"/>
        <v>0</v>
      </c>
      <c r="I35" s="26"/>
      <c r="J35" s="49" t="s">
        <v>60</v>
      </c>
      <c r="K35" s="50"/>
      <c r="L35" s="51"/>
      <c r="M35" s="52"/>
      <c r="N35" s="52"/>
      <c r="O35" s="52" t="s">
        <v>34</v>
      </c>
      <c r="P35" s="53"/>
      <c r="Q35" s="53"/>
    </row>
    <row r="36" spans="1:17" s="55" customFormat="1" ht="14.25">
      <c r="A36" s="42" t="s">
        <v>61</v>
      </c>
      <c r="B36" s="42" t="s">
        <v>16</v>
      </c>
      <c r="C36" s="43">
        <v>12</v>
      </c>
      <c r="D36" s="44">
        <v>20</v>
      </c>
      <c r="E36" s="45">
        <f t="shared" si="0"/>
        <v>240</v>
      </c>
      <c r="F36" s="46"/>
      <c r="G36" s="47">
        <f t="shared" si="2"/>
        <v>0</v>
      </c>
      <c r="H36" s="48">
        <f t="shared" si="1"/>
        <v>0</v>
      </c>
      <c r="I36" s="26"/>
      <c r="J36" s="49" t="s">
        <v>62</v>
      </c>
      <c r="K36" s="50"/>
      <c r="L36" s="51"/>
      <c r="M36" s="52"/>
      <c r="N36" s="52" t="s">
        <v>63</v>
      </c>
      <c r="O36" s="52" t="s">
        <v>34</v>
      </c>
      <c r="P36" s="53"/>
      <c r="Q36" s="54"/>
    </row>
    <row r="37" spans="1:17" s="55" customFormat="1" ht="14.25">
      <c r="A37" s="42" t="s">
        <v>64</v>
      </c>
      <c r="B37" s="42" t="s">
        <v>16</v>
      </c>
      <c r="C37" s="43">
        <v>11.5</v>
      </c>
      <c r="D37" s="44">
        <v>11.5</v>
      </c>
      <c r="E37" s="45">
        <f t="shared" si="0"/>
        <v>132.25</v>
      </c>
      <c r="F37" s="46"/>
      <c r="G37" s="47">
        <f t="shared" si="2"/>
        <v>0</v>
      </c>
      <c r="H37" s="48">
        <f t="shared" si="1"/>
        <v>0</v>
      </c>
      <c r="I37" s="26"/>
      <c r="J37" s="49" t="s">
        <v>65</v>
      </c>
      <c r="K37" s="50"/>
      <c r="L37" s="51"/>
      <c r="M37" s="52"/>
      <c r="N37" s="52"/>
      <c r="O37" s="52" t="s">
        <v>34</v>
      </c>
      <c r="P37" s="53"/>
      <c r="Q37" s="54"/>
    </row>
    <row r="38" spans="1:17" s="55" customFormat="1" ht="14.25">
      <c r="A38" s="42" t="s">
        <v>66</v>
      </c>
      <c r="B38" s="42" t="s">
        <v>16</v>
      </c>
      <c r="C38" s="43">
        <v>10.5</v>
      </c>
      <c r="D38" s="44">
        <v>16</v>
      </c>
      <c r="E38" s="45">
        <f t="shared" si="0"/>
        <v>168</v>
      </c>
      <c r="F38" s="46"/>
      <c r="G38" s="47">
        <f t="shared" si="2"/>
        <v>0</v>
      </c>
      <c r="H38" s="48">
        <f t="shared" si="1"/>
        <v>0</v>
      </c>
      <c r="I38" s="26"/>
      <c r="J38" s="49" t="s">
        <v>67</v>
      </c>
      <c r="K38" s="50"/>
      <c r="L38" s="51"/>
      <c r="M38" s="52" t="s">
        <v>29</v>
      </c>
      <c r="N38" s="52" t="s">
        <v>41</v>
      </c>
      <c r="O38" s="52" t="s">
        <v>38</v>
      </c>
      <c r="P38" s="53"/>
      <c r="Q38" s="54"/>
    </row>
    <row r="39" spans="1:17" s="55" customFormat="1" ht="14.25">
      <c r="A39" s="41" t="s">
        <v>68</v>
      </c>
      <c r="B39" s="42" t="s">
        <v>16</v>
      </c>
      <c r="C39" s="43">
        <v>8</v>
      </c>
      <c r="D39" s="44">
        <v>20</v>
      </c>
      <c r="E39" s="45">
        <f t="shared" si="0"/>
        <v>160</v>
      </c>
      <c r="F39" s="46"/>
      <c r="G39" s="47">
        <f t="shared" si="2"/>
        <v>0</v>
      </c>
      <c r="H39" s="48">
        <f t="shared" si="1"/>
        <v>0</v>
      </c>
      <c r="I39" s="26"/>
      <c r="J39" s="49" t="s">
        <v>69</v>
      </c>
      <c r="K39" s="50"/>
      <c r="L39" s="51"/>
      <c r="M39" s="52" t="s">
        <v>29</v>
      </c>
      <c r="N39" s="52" t="s">
        <v>41</v>
      </c>
      <c r="O39" s="52" t="s">
        <v>38</v>
      </c>
      <c r="P39" s="53"/>
      <c r="Q39" s="53"/>
    </row>
    <row r="40" spans="1:17" s="55" customFormat="1" ht="14.25">
      <c r="A40" s="42" t="s">
        <v>70</v>
      </c>
      <c r="B40" s="42" t="s">
        <v>16</v>
      </c>
      <c r="C40" s="43">
        <v>10</v>
      </c>
      <c r="D40" s="44">
        <v>15</v>
      </c>
      <c r="E40" s="45">
        <f t="shared" si="0"/>
        <v>150</v>
      </c>
      <c r="F40" s="46"/>
      <c r="G40" s="47">
        <f t="shared" si="2"/>
        <v>0</v>
      </c>
      <c r="H40" s="48">
        <f t="shared" si="1"/>
        <v>0</v>
      </c>
      <c r="I40" s="26"/>
      <c r="J40" s="49" t="s">
        <v>70</v>
      </c>
      <c r="K40" s="50"/>
      <c r="L40" s="51"/>
      <c r="M40" s="52"/>
      <c r="N40" s="52"/>
      <c r="O40" s="52" t="s">
        <v>34</v>
      </c>
      <c r="P40" s="53"/>
      <c r="Q40" s="54"/>
    </row>
    <row r="41" spans="1:17" s="55" customFormat="1" ht="14.25">
      <c r="A41" s="42" t="s">
        <v>71</v>
      </c>
      <c r="B41" s="42" t="s">
        <v>16</v>
      </c>
      <c r="C41" s="43">
        <v>7</v>
      </c>
      <c r="D41" s="44">
        <v>15</v>
      </c>
      <c r="E41" s="45">
        <f t="shared" si="0"/>
        <v>105</v>
      </c>
      <c r="F41" s="46"/>
      <c r="G41" s="47">
        <f t="shared" si="2"/>
        <v>0</v>
      </c>
      <c r="H41" s="48">
        <f t="shared" si="1"/>
        <v>0</v>
      </c>
      <c r="I41" s="26"/>
      <c r="J41" s="49" t="s">
        <v>72</v>
      </c>
      <c r="K41" s="50"/>
      <c r="L41" s="51"/>
      <c r="M41" s="52"/>
      <c r="N41" s="52"/>
      <c r="O41" s="52" t="s">
        <v>34</v>
      </c>
      <c r="P41" s="53"/>
      <c r="Q41" s="53"/>
    </row>
    <row r="42" spans="1:17" s="55" customFormat="1" ht="14.25">
      <c r="A42" s="42" t="s">
        <v>73</v>
      </c>
      <c r="B42" s="42" t="s">
        <v>16</v>
      </c>
      <c r="C42" s="43">
        <v>5.3</v>
      </c>
      <c r="D42" s="44">
        <v>33</v>
      </c>
      <c r="E42" s="45">
        <f t="shared" si="0"/>
        <v>174.9</v>
      </c>
      <c r="F42" s="46"/>
      <c r="G42" s="47">
        <f t="shared" si="2"/>
        <v>0</v>
      </c>
      <c r="H42" s="48">
        <f t="shared" si="1"/>
        <v>0</v>
      </c>
      <c r="I42" s="26" t="s">
        <v>36</v>
      </c>
      <c r="J42" s="49" t="s">
        <v>74</v>
      </c>
      <c r="K42" s="50"/>
      <c r="L42" s="51"/>
      <c r="M42" s="52" t="s">
        <v>29</v>
      </c>
      <c r="N42" s="52"/>
      <c r="O42" s="52" t="s">
        <v>38</v>
      </c>
      <c r="P42" s="53"/>
      <c r="Q42" s="54"/>
    </row>
    <row r="43" spans="1:17" s="55" customFormat="1" ht="14.25">
      <c r="A43" s="41" t="s">
        <v>75</v>
      </c>
      <c r="B43" s="42" t="s">
        <v>16</v>
      </c>
      <c r="C43" s="43">
        <v>8</v>
      </c>
      <c r="D43" s="44">
        <v>20</v>
      </c>
      <c r="E43" s="45">
        <v>160</v>
      </c>
      <c r="F43" s="46"/>
      <c r="G43" s="47">
        <f t="shared" si="2"/>
        <v>0</v>
      </c>
      <c r="H43" s="48">
        <f t="shared" si="1"/>
        <v>0</v>
      </c>
      <c r="I43" s="26"/>
      <c r="J43" s="49" t="s">
        <v>76</v>
      </c>
      <c r="K43" s="50"/>
      <c r="L43" s="51"/>
      <c r="M43" s="52"/>
      <c r="N43" s="52"/>
      <c r="O43" s="52" t="s">
        <v>34</v>
      </c>
      <c r="P43" s="53"/>
      <c r="Q43" s="54"/>
    </row>
    <row r="44" spans="1:17" s="55" customFormat="1" ht="14.25">
      <c r="A44" s="41" t="s">
        <v>77</v>
      </c>
      <c r="B44" s="42" t="s">
        <v>16</v>
      </c>
      <c r="C44" s="43">
        <v>8</v>
      </c>
      <c r="D44" s="44">
        <v>20</v>
      </c>
      <c r="E44" s="45">
        <f aca="true" t="shared" si="3" ref="E44:E56">C44*D44</f>
        <v>160</v>
      </c>
      <c r="F44" s="46"/>
      <c r="G44" s="47">
        <f t="shared" si="2"/>
        <v>0</v>
      </c>
      <c r="H44" s="48">
        <f t="shared" si="1"/>
        <v>0</v>
      </c>
      <c r="I44" s="26"/>
      <c r="J44" s="49" t="s">
        <v>78</v>
      </c>
      <c r="K44" s="50"/>
      <c r="L44" s="51"/>
      <c r="M44" s="52"/>
      <c r="N44" s="52"/>
      <c r="O44" s="52" t="s">
        <v>34</v>
      </c>
      <c r="P44" s="53"/>
      <c r="Q44" s="53"/>
    </row>
    <row r="45" spans="1:17" s="55" customFormat="1" ht="14.25">
      <c r="A45" s="41" t="s">
        <v>79</v>
      </c>
      <c r="B45" s="42" t="s">
        <v>16</v>
      </c>
      <c r="C45" s="43">
        <v>13.5</v>
      </c>
      <c r="D45" s="44">
        <v>17</v>
      </c>
      <c r="E45" s="45">
        <f t="shared" si="3"/>
        <v>229.5</v>
      </c>
      <c r="F45" s="46"/>
      <c r="G45" s="47">
        <f t="shared" si="2"/>
        <v>0</v>
      </c>
      <c r="H45" s="48">
        <f t="shared" si="1"/>
        <v>0</v>
      </c>
      <c r="I45" s="26"/>
      <c r="J45" s="49" t="s">
        <v>80</v>
      </c>
      <c r="K45" s="50"/>
      <c r="L45" s="51"/>
      <c r="M45" s="52"/>
      <c r="N45" s="52"/>
      <c r="O45" s="52" t="s">
        <v>34</v>
      </c>
      <c r="P45" s="53"/>
      <c r="Q45" s="54"/>
    </row>
    <row r="46" spans="1:17" s="55" customFormat="1" ht="14.25">
      <c r="A46" s="42" t="s">
        <v>81</v>
      </c>
      <c r="B46" s="42" t="s">
        <v>16</v>
      </c>
      <c r="C46" s="43">
        <v>26.5</v>
      </c>
      <c r="D46" s="44">
        <v>9</v>
      </c>
      <c r="E46" s="45">
        <f t="shared" si="3"/>
        <v>238.5</v>
      </c>
      <c r="F46" s="46"/>
      <c r="G46" s="47">
        <f t="shared" si="2"/>
        <v>0</v>
      </c>
      <c r="H46" s="48">
        <f t="shared" si="1"/>
        <v>0</v>
      </c>
      <c r="I46" s="26" t="s">
        <v>36</v>
      </c>
      <c r="J46" s="49" t="s">
        <v>82</v>
      </c>
      <c r="K46" s="50"/>
      <c r="L46" s="51"/>
      <c r="M46" s="52"/>
      <c r="N46" s="52" t="s">
        <v>44</v>
      </c>
      <c r="O46" s="52" t="s">
        <v>38</v>
      </c>
      <c r="P46" s="53"/>
      <c r="Q46" s="53"/>
    </row>
    <row r="47" spans="1:17" s="55" customFormat="1" ht="14.25">
      <c r="A47" s="42" t="s">
        <v>83</v>
      </c>
      <c r="B47" s="42" t="s">
        <v>16</v>
      </c>
      <c r="C47" s="43">
        <v>11.4</v>
      </c>
      <c r="D47" s="44">
        <v>14</v>
      </c>
      <c r="E47" s="45">
        <f t="shared" si="3"/>
        <v>159.6</v>
      </c>
      <c r="F47" s="46"/>
      <c r="G47" s="47">
        <f t="shared" si="2"/>
        <v>0</v>
      </c>
      <c r="H47" s="48">
        <f t="shared" si="1"/>
        <v>0</v>
      </c>
      <c r="I47" s="26" t="s">
        <v>36</v>
      </c>
      <c r="J47" s="49" t="s">
        <v>84</v>
      </c>
      <c r="K47" s="50"/>
      <c r="L47" s="51"/>
      <c r="M47" s="52"/>
      <c r="N47" s="52"/>
      <c r="O47" s="52" t="s">
        <v>38</v>
      </c>
      <c r="P47" s="53"/>
      <c r="Q47" s="54"/>
    </row>
    <row r="48" spans="1:17" s="55" customFormat="1" ht="14.25">
      <c r="A48" s="41" t="s">
        <v>85</v>
      </c>
      <c r="B48" s="42" t="s">
        <v>16</v>
      </c>
      <c r="C48" s="43">
        <v>12</v>
      </c>
      <c r="D48" s="44">
        <v>15</v>
      </c>
      <c r="E48" s="45">
        <f t="shared" si="3"/>
        <v>180</v>
      </c>
      <c r="F48" s="46"/>
      <c r="G48" s="47">
        <f t="shared" si="2"/>
        <v>0</v>
      </c>
      <c r="H48" s="48">
        <f t="shared" si="1"/>
        <v>0</v>
      </c>
      <c r="I48" s="26"/>
      <c r="J48" s="49" t="s">
        <v>86</v>
      </c>
      <c r="K48" s="50"/>
      <c r="L48" s="51"/>
      <c r="M48" s="52"/>
      <c r="N48" s="52" t="s">
        <v>41</v>
      </c>
      <c r="O48" s="52" t="s">
        <v>34</v>
      </c>
      <c r="P48" s="53"/>
      <c r="Q48" s="54"/>
    </row>
    <row r="49" spans="1:17" s="55" customFormat="1" ht="14.25">
      <c r="A49" s="41" t="s">
        <v>87</v>
      </c>
      <c r="B49" s="42" t="s">
        <v>16</v>
      </c>
      <c r="C49" s="43">
        <v>9</v>
      </c>
      <c r="D49" s="44">
        <v>17</v>
      </c>
      <c r="E49" s="45">
        <f t="shared" si="3"/>
        <v>153</v>
      </c>
      <c r="F49" s="46"/>
      <c r="G49" s="47">
        <f t="shared" si="2"/>
        <v>0</v>
      </c>
      <c r="H49" s="48">
        <f t="shared" si="1"/>
        <v>0</v>
      </c>
      <c r="I49" s="26"/>
      <c r="J49" s="49" t="s">
        <v>88</v>
      </c>
      <c r="K49" s="50"/>
      <c r="L49" s="51"/>
      <c r="M49" s="52" t="s">
        <v>29</v>
      </c>
      <c r="N49" s="52"/>
      <c r="O49" s="52" t="s">
        <v>38</v>
      </c>
      <c r="P49" s="53"/>
      <c r="Q49" s="53"/>
    </row>
    <row r="50" spans="1:17" s="55" customFormat="1" ht="14.25">
      <c r="A50" s="41" t="s">
        <v>89</v>
      </c>
      <c r="B50" s="42" t="s">
        <v>17</v>
      </c>
      <c r="C50" s="43">
        <v>14.5</v>
      </c>
      <c r="D50" s="44">
        <v>12</v>
      </c>
      <c r="E50" s="45">
        <f t="shared" si="3"/>
        <v>174</v>
      </c>
      <c r="F50" s="46"/>
      <c r="G50" s="47">
        <f t="shared" si="2"/>
        <v>0</v>
      </c>
      <c r="H50" s="48">
        <f t="shared" si="1"/>
        <v>0</v>
      </c>
      <c r="I50" s="26"/>
      <c r="J50" s="49" t="s">
        <v>90</v>
      </c>
      <c r="K50" s="50"/>
      <c r="L50" s="51"/>
      <c r="M50" s="52"/>
      <c r="N50" s="52" t="s">
        <v>91</v>
      </c>
      <c r="O50" s="52" t="s">
        <v>45</v>
      </c>
      <c r="P50" s="53"/>
      <c r="Q50" s="53"/>
    </row>
    <row r="51" spans="1:17" s="55" customFormat="1" ht="14.25">
      <c r="A51" s="42" t="s">
        <v>92</v>
      </c>
      <c r="B51" s="42" t="s">
        <v>16</v>
      </c>
      <c r="C51" s="43">
        <v>14</v>
      </c>
      <c r="D51" s="44">
        <v>15</v>
      </c>
      <c r="E51" s="45">
        <f t="shared" si="3"/>
        <v>210</v>
      </c>
      <c r="F51" s="46"/>
      <c r="G51" s="47">
        <f t="shared" si="2"/>
        <v>0</v>
      </c>
      <c r="H51" s="48">
        <f t="shared" si="1"/>
        <v>0</v>
      </c>
      <c r="I51" s="26"/>
      <c r="J51" s="49" t="s">
        <v>93</v>
      </c>
      <c r="K51" s="50"/>
      <c r="L51" s="51"/>
      <c r="M51" s="52" t="s">
        <v>29</v>
      </c>
      <c r="N51" s="52"/>
      <c r="O51" s="52" t="s">
        <v>38</v>
      </c>
      <c r="P51" s="53"/>
      <c r="Q51" s="54"/>
    </row>
    <row r="52" spans="1:17" s="55" customFormat="1" ht="14.25">
      <c r="A52" s="41" t="s">
        <v>94</v>
      </c>
      <c r="B52" s="42" t="s">
        <v>16</v>
      </c>
      <c r="C52" s="43">
        <v>11</v>
      </c>
      <c r="D52" s="44">
        <v>15</v>
      </c>
      <c r="E52" s="45">
        <f t="shared" si="3"/>
        <v>165</v>
      </c>
      <c r="F52" s="46"/>
      <c r="G52" s="47">
        <f t="shared" si="2"/>
        <v>0</v>
      </c>
      <c r="H52" s="48">
        <f t="shared" si="1"/>
        <v>0</v>
      </c>
      <c r="I52" s="26"/>
      <c r="J52" s="49" t="s">
        <v>95</v>
      </c>
      <c r="K52" s="50"/>
      <c r="L52" s="51"/>
      <c r="M52" s="52"/>
      <c r="N52" s="52"/>
      <c r="O52" s="52" t="s">
        <v>34</v>
      </c>
      <c r="P52" s="53"/>
      <c r="Q52" s="53"/>
    </row>
    <row r="53" spans="1:17" s="55" customFormat="1" ht="14.25">
      <c r="A53" s="42" t="s">
        <v>96</v>
      </c>
      <c r="B53" s="42" t="s">
        <v>16</v>
      </c>
      <c r="C53" s="43">
        <v>12</v>
      </c>
      <c r="D53" s="44">
        <v>15</v>
      </c>
      <c r="E53" s="45">
        <f t="shared" si="3"/>
        <v>180</v>
      </c>
      <c r="F53" s="46"/>
      <c r="G53" s="47">
        <f t="shared" si="2"/>
        <v>0</v>
      </c>
      <c r="H53" s="48">
        <f t="shared" si="1"/>
        <v>0</v>
      </c>
      <c r="I53" s="26"/>
      <c r="J53" s="49" t="s">
        <v>97</v>
      </c>
      <c r="K53" s="50"/>
      <c r="L53" s="51"/>
      <c r="M53" s="52"/>
      <c r="N53" s="52"/>
      <c r="O53" s="52" t="s">
        <v>38</v>
      </c>
      <c r="P53" s="53"/>
      <c r="Q53" s="53"/>
    </row>
    <row r="54" spans="1:17" s="55" customFormat="1" ht="14.25">
      <c r="A54" s="42" t="s">
        <v>98</v>
      </c>
      <c r="B54" s="42" t="s">
        <v>16</v>
      </c>
      <c r="C54" s="43">
        <v>9.5</v>
      </c>
      <c r="D54" s="44">
        <v>15</v>
      </c>
      <c r="E54" s="45">
        <f t="shared" si="3"/>
        <v>142.5</v>
      </c>
      <c r="F54" s="46"/>
      <c r="G54" s="47">
        <f t="shared" si="2"/>
        <v>0</v>
      </c>
      <c r="H54" s="48">
        <f t="shared" si="1"/>
        <v>0</v>
      </c>
      <c r="I54" s="26"/>
      <c r="J54" s="49" t="s">
        <v>99</v>
      </c>
      <c r="K54" s="50"/>
      <c r="L54" s="51"/>
      <c r="M54" s="52"/>
      <c r="N54" s="52"/>
      <c r="O54" s="52" t="s">
        <v>38</v>
      </c>
      <c r="P54" s="53"/>
      <c r="Q54" s="53"/>
    </row>
    <row r="55" spans="1:17" s="55" customFormat="1" ht="14.25">
      <c r="A55" s="42" t="s">
        <v>100</v>
      </c>
      <c r="B55" s="42" t="s">
        <v>16</v>
      </c>
      <c r="C55" s="43">
        <v>9.7</v>
      </c>
      <c r="D55" s="44">
        <v>20</v>
      </c>
      <c r="E55" s="45">
        <f t="shared" si="3"/>
        <v>194</v>
      </c>
      <c r="F55" s="46"/>
      <c r="G55" s="47">
        <f t="shared" si="2"/>
        <v>0</v>
      </c>
      <c r="H55" s="48">
        <f t="shared" si="1"/>
        <v>0</v>
      </c>
      <c r="I55" s="26"/>
      <c r="J55" s="49" t="s">
        <v>99</v>
      </c>
      <c r="K55" s="50"/>
      <c r="L55" s="51"/>
      <c r="M55" s="52"/>
      <c r="N55" s="52"/>
      <c r="O55" s="52" t="s">
        <v>38</v>
      </c>
      <c r="P55" s="53"/>
      <c r="Q55" s="53"/>
    </row>
    <row r="56" spans="1:17" s="55" customFormat="1" ht="14.25">
      <c r="A56" s="42" t="s">
        <v>101</v>
      </c>
      <c r="B56" s="42" t="s">
        <v>16</v>
      </c>
      <c r="C56" s="43">
        <v>14.3</v>
      </c>
      <c r="D56" s="44">
        <v>15</v>
      </c>
      <c r="E56" s="45">
        <f t="shared" si="3"/>
        <v>214.5</v>
      </c>
      <c r="F56" s="46"/>
      <c r="G56" s="47">
        <f t="shared" si="2"/>
        <v>0</v>
      </c>
      <c r="H56" s="48">
        <f t="shared" si="1"/>
        <v>0</v>
      </c>
      <c r="I56" s="26"/>
      <c r="J56" s="49" t="s">
        <v>102</v>
      </c>
      <c r="K56" s="50"/>
      <c r="L56" s="51"/>
      <c r="M56" s="52" t="s">
        <v>29</v>
      </c>
      <c r="N56" s="52" t="s">
        <v>41</v>
      </c>
      <c r="O56" s="52" t="s">
        <v>34</v>
      </c>
      <c r="P56" s="53"/>
      <c r="Q56" s="54"/>
    </row>
    <row r="57" spans="1:17" s="55" customFormat="1" ht="14.25">
      <c r="A57" s="42" t="s">
        <v>103</v>
      </c>
      <c r="B57" s="42" t="s">
        <v>16</v>
      </c>
      <c r="C57" s="43">
        <v>12</v>
      </c>
      <c r="D57" s="44">
        <v>15</v>
      </c>
      <c r="E57" s="45">
        <v>180</v>
      </c>
      <c r="F57" s="46"/>
      <c r="G57" s="47">
        <f t="shared" si="2"/>
        <v>0</v>
      </c>
      <c r="H57" s="48">
        <f t="shared" si="1"/>
        <v>0</v>
      </c>
      <c r="I57" s="26"/>
      <c r="J57" s="49" t="s">
        <v>104</v>
      </c>
      <c r="K57" s="50"/>
      <c r="L57" s="51"/>
      <c r="M57" s="52" t="s">
        <v>29</v>
      </c>
      <c r="N57" s="52"/>
      <c r="O57" s="52" t="s">
        <v>38</v>
      </c>
      <c r="P57" s="53"/>
      <c r="Q57" s="53"/>
    </row>
    <row r="58" spans="1:17" s="55" customFormat="1" ht="14.25">
      <c r="A58" s="42" t="s">
        <v>105</v>
      </c>
      <c r="B58" s="42" t="s">
        <v>16</v>
      </c>
      <c r="C58" s="43">
        <v>8.3</v>
      </c>
      <c r="D58" s="44">
        <v>20</v>
      </c>
      <c r="E58" s="45">
        <f aca="true" t="shared" si="4" ref="E58:E69">C58*D58</f>
        <v>166</v>
      </c>
      <c r="F58" s="46"/>
      <c r="G58" s="47">
        <f t="shared" si="2"/>
        <v>0</v>
      </c>
      <c r="H58" s="48">
        <f t="shared" si="1"/>
        <v>0</v>
      </c>
      <c r="I58" s="26"/>
      <c r="J58" s="49" t="s">
        <v>106</v>
      </c>
      <c r="K58" s="50"/>
      <c r="L58" s="51"/>
      <c r="M58" s="52" t="s">
        <v>29</v>
      </c>
      <c r="N58" s="52" t="s">
        <v>41</v>
      </c>
      <c r="O58" s="52" t="s">
        <v>38</v>
      </c>
      <c r="P58" s="53"/>
      <c r="Q58" s="53"/>
    </row>
    <row r="59" spans="1:17" s="55" customFormat="1" ht="28.5">
      <c r="A59" s="41" t="s">
        <v>107</v>
      </c>
      <c r="B59" s="42" t="s">
        <v>16</v>
      </c>
      <c r="C59" s="43">
        <v>16</v>
      </c>
      <c r="D59" s="44">
        <v>12</v>
      </c>
      <c r="E59" s="45">
        <f t="shared" si="4"/>
        <v>192</v>
      </c>
      <c r="F59" s="46"/>
      <c r="G59" s="47">
        <f t="shared" si="2"/>
        <v>0</v>
      </c>
      <c r="H59" s="48">
        <f t="shared" si="1"/>
        <v>0</v>
      </c>
      <c r="I59" s="26"/>
      <c r="J59" s="49" t="s">
        <v>108</v>
      </c>
      <c r="K59" s="50"/>
      <c r="L59" s="51"/>
      <c r="M59" s="52"/>
      <c r="N59" s="52" t="s">
        <v>109</v>
      </c>
      <c r="O59" s="52" t="s">
        <v>38</v>
      </c>
      <c r="P59" s="53"/>
      <c r="Q59" s="54"/>
    </row>
    <row r="60" spans="1:17" s="55" customFormat="1" ht="28.5">
      <c r="A60" s="42" t="s">
        <v>110</v>
      </c>
      <c r="B60" s="42" t="s">
        <v>16</v>
      </c>
      <c r="C60" s="43">
        <v>15.5</v>
      </c>
      <c r="D60" s="44">
        <v>12</v>
      </c>
      <c r="E60" s="45">
        <f t="shared" si="4"/>
        <v>186</v>
      </c>
      <c r="F60" s="46"/>
      <c r="G60" s="47">
        <f t="shared" si="2"/>
        <v>0</v>
      </c>
      <c r="H60" s="48">
        <f t="shared" si="1"/>
        <v>0</v>
      </c>
      <c r="I60" s="26"/>
      <c r="J60" s="49" t="s">
        <v>111</v>
      </c>
      <c r="K60" s="50"/>
      <c r="L60" s="51"/>
      <c r="M60" s="52" t="s">
        <v>112</v>
      </c>
      <c r="N60" s="52" t="s">
        <v>109</v>
      </c>
      <c r="O60" s="52" t="s">
        <v>38</v>
      </c>
      <c r="P60" s="53"/>
      <c r="Q60" s="53"/>
    </row>
    <row r="61" spans="1:17" s="55" customFormat="1" ht="14.25">
      <c r="A61" s="41" t="s">
        <v>113</v>
      </c>
      <c r="B61" s="42" t="s">
        <v>16</v>
      </c>
      <c r="C61" s="43">
        <v>8</v>
      </c>
      <c r="D61" s="44">
        <v>15</v>
      </c>
      <c r="E61" s="45">
        <f t="shared" si="4"/>
        <v>120</v>
      </c>
      <c r="F61" s="46"/>
      <c r="G61" s="47">
        <f t="shared" si="2"/>
        <v>0</v>
      </c>
      <c r="H61" s="48">
        <f t="shared" si="1"/>
        <v>0</v>
      </c>
      <c r="I61" s="26"/>
      <c r="J61" s="49" t="s">
        <v>114</v>
      </c>
      <c r="K61" s="50"/>
      <c r="L61" s="51"/>
      <c r="M61" s="52"/>
      <c r="N61" s="52"/>
      <c r="O61" s="52" t="s">
        <v>34</v>
      </c>
      <c r="P61" s="53"/>
      <c r="Q61" s="54"/>
    </row>
    <row r="62" spans="1:17" s="55" customFormat="1" ht="14.25">
      <c r="A62" s="42" t="s">
        <v>115</v>
      </c>
      <c r="B62" s="42" t="s">
        <v>16</v>
      </c>
      <c r="C62" s="43">
        <v>11</v>
      </c>
      <c r="D62" s="44">
        <v>15</v>
      </c>
      <c r="E62" s="45">
        <f t="shared" si="4"/>
        <v>165</v>
      </c>
      <c r="F62" s="46"/>
      <c r="G62" s="47">
        <f t="shared" si="2"/>
        <v>0</v>
      </c>
      <c r="H62" s="48">
        <f t="shared" si="1"/>
        <v>0</v>
      </c>
      <c r="I62" s="26"/>
      <c r="J62" s="49" t="s">
        <v>60</v>
      </c>
      <c r="K62" s="50"/>
      <c r="L62" s="51"/>
      <c r="M62" s="52"/>
      <c r="N62" s="52"/>
      <c r="O62" s="52" t="s">
        <v>38</v>
      </c>
      <c r="P62" s="53"/>
      <c r="Q62" s="54"/>
    </row>
    <row r="63" spans="1:17" s="55" customFormat="1" ht="14.25">
      <c r="A63" s="41" t="s">
        <v>116</v>
      </c>
      <c r="B63" s="42" t="s">
        <v>16</v>
      </c>
      <c r="C63" s="43">
        <v>6.5</v>
      </c>
      <c r="D63" s="44">
        <v>15</v>
      </c>
      <c r="E63" s="45">
        <f t="shared" si="4"/>
        <v>97.5</v>
      </c>
      <c r="F63" s="46"/>
      <c r="G63" s="47">
        <f t="shared" si="2"/>
        <v>0</v>
      </c>
      <c r="H63" s="48">
        <f t="shared" si="1"/>
        <v>0</v>
      </c>
      <c r="I63" s="26"/>
      <c r="J63" s="49" t="s">
        <v>117</v>
      </c>
      <c r="K63" s="50"/>
      <c r="L63" s="51"/>
      <c r="M63" s="52"/>
      <c r="N63" s="52"/>
      <c r="O63" s="52" t="s">
        <v>34</v>
      </c>
      <c r="P63" s="53"/>
      <c r="Q63" s="53"/>
    </row>
    <row r="64" spans="1:17" s="55" customFormat="1" ht="14.25">
      <c r="A64" s="41" t="s">
        <v>118</v>
      </c>
      <c r="B64" s="42" t="s">
        <v>16</v>
      </c>
      <c r="C64" s="43">
        <v>10</v>
      </c>
      <c r="D64" s="44">
        <v>18</v>
      </c>
      <c r="E64" s="45">
        <f t="shared" si="4"/>
        <v>180</v>
      </c>
      <c r="F64" s="46"/>
      <c r="G64" s="47">
        <f t="shared" si="2"/>
        <v>0</v>
      </c>
      <c r="H64" s="48">
        <f t="shared" si="1"/>
        <v>0</v>
      </c>
      <c r="I64" s="26" t="s">
        <v>36</v>
      </c>
      <c r="J64" s="49" t="s">
        <v>119</v>
      </c>
      <c r="K64" s="50"/>
      <c r="L64" s="51"/>
      <c r="M64" s="52" t="s">
        <v>29</v>
      </c>
      <c r="N64" s="52"/>
      <c r="O64" s="52" t="s">
        <v>38</v>
      </c>
      <c r="P64" s="53"/>
      <c r="Q64" s="53"/>
    </row>
    <row r="65" spans="1:17" s="55" customFormat="1" ht="14.25">
      <c r="A65" s="42" t="s">
        <v>120</v>
      </c>
      <c r="B65" s="42" t="s">
        <v>16</v>
      </c>
      <c r="C65" s="43">
        <v>10</v>
      </c>
      <c r="D65" s="44">
        <v>15</v>
      </c>
      <c r="E65" s="45">
        <f t="shared" si="4"/>
        <v>150</v>
      </c>
      <c r="F65" s="46"/>
      <c r="G65" s="47">
        <f t="shared" si="2"/>
        <v>0</v>
      </c>
      <c r="H65" s="48">
        <f t="shared" si="1"/>
        <v>0</v>
      </c>
      <c r="I65" s="26"/>
      <c r="J65" s="49" t="s">
        <v>121</v>
      </c>
      <c r="K65" s="50"/>
      <c r="L65" s="51"/>
      <c r="M65" s="52" t="s">
        <v>29</v>
      </c>
      <c r="N65" s="52"/>
      <c r="O65" s="52" t="s">
        <v>38</v>
      </c>
      <c r="P65" s="53"/>
      <c r="Q65" s="54"/>
    </row>
    <row r="66" spans="1:17" s="55" customFormat="1" ht="14.25">
      <c r="A66" s="42" t="s">
        <v>122</v>
      </c>
      <c r="B66" s="42" t="s">
        <v>16</v>
      </c>
      <c r="C66" s="43">
        <v>10</v>
      </c>
      <c r="D66" s="44">
        <v>15</v>
      </c>
      <c r="E66" s="45">
        <f t="shared" si="4"/>
        <v>150</v>
      </c>
      <c r="F66" s="46"/>
      <c r="G66" s="47">
        <f t="shared" si="2"/>
        <v>0</v>
      </c>
      <c r="H66" s="48">
        <f t="shared" si="1"/>
        <v>0</v>
      </c>
      <c r="I66" s="26"/>
      <c r="J66" s="49" t="s">
        <v>121</v>
      </c>
      <c r="K66" s="50"/>
      <c r="L66" s="51"/>
      <c r="M66" s="52" t="s">
        <v>29</v>
      </c>
      <c r="N66" s="52"/>
      <c r="O66" s="52" t="s">
        <v>38</v>
      </c>
      <c r="P66" s="53"/>
      <c r="Q66" s="53"/>
    </row>
    <row r="67" spans="1:17" s="55" customFormat="1" ht="28.5">
      <c r="A67" s="42" t="s">
        <v>123</v>
      </c>
      <c r="B67" s="42" t="s">
        <v>16</v>
      </c>
      <c r="C67" s="43">
        <v>9</v>
      </c>
      <c r="D67" s="44">
        <v>12</v>
      </c>
      <c r="E67" s="45">
        <f t="shared" si="4"/>
        <v>108</v>
      </c>
      <c r="F67" s="46"/>
      <c r="G67" s="47">
        <f t="shared" si="2"/>
        <v>0</v>
      </c>
      <c r="H67" s="48">
        <f t="shared" si="1"/>
        <v>0</v>
      </c>
      <c r="I67" s="26"/>
      <c r="J67" s="49" t="s">
        <v>124</v>
      </c>
      <c r="K67" s="50"/>
      <c r="L67" s="51"/>
      <c r="M67" s="52"/>
      <c r="N67" s="52" t="s">
        <v>125</v>
      </c>
      <c r="O67" s="52" t="s">
        <v>38</v>
      </c>
      <c r="P67" s="53"/>
      <c r="Q67" s="53"/>
    </row>
    <row r="68" spans="1:17" s="55" customFormat="1" ht="14.25">
      <c r="A68" s="42" t="s">
        <v>126</v>
      </c>
      <c r="B68" s="42" t="s">
        <v>16</v>
      </c>
      <c r="C68" s="43">
        <v>9</v>
      </c>
      <c r="D68" s="44">
        <v>15</v>
      </c>
      <c r="E68" s="45">
        <f t="shared" si="4"/>
        <v>135</v>
      </c>
      <c r="F68" s="46"/>
      <c r="G68" s="47">
        <f t="shared" si="2"/>
        <v>0</v>
      </c>
      <c r="H68" s="48">
        <f t="shared" si="1"/>
        <v>0</v>
      </c>
      <c r="I68" s="26"/>
      <c r="J68" s="49" t="s">
        <v>127</v>
      </c>
      <c r="K68" s="50"/>
      <c r="L68" s="51"/>
      <c r="M68" s="52"/>
      <c r="N68" s="52"/>
      <c r="O68" s="52" t="s">
        <v>34</v>
      </c>
      <c r="P68" s="53"/>
      <c r="Q68" s="53"/>
    </row>
    <row r="69" spans="1:17" s="55" customFormat="1" ht="14.25">
      <c r="A69" s="41" t="s">
        <v>128</v>
      </c>
      <c r="B69" s="42" t="s">
        <v>16</v>
      </c>
      <c r="C69" s="43">
        <v>10</v>
      </c>
      <c r="D69" s="44">
        <v>15</v>
      </c>
      <c r="E69" s="45">
        <f t="shared" si="4"/>
        <v>150</v>
      </c>
      <c r="F69" s="46"/>
      <c r="G69" s="47">
        <f t="shared" si="2"/>
        <v>0</v>
      </c>
      <c r="H69" s="48">
        <f t="shared" si="1"/>
        <v>0</v>
      </c>
      <c r="I69" s="26"/>
      <c r="J69" s="49" t="s">
        <v>129</v>
      </c>
      <c r="K69" s="50"/>
      <c r="L69" s="51"/>
      <c r="M69" s="52"/>
      <c r="N69" s="52"/>
      <c r="O69" s="52" t="s">
        <v>34</v>
      </c>
      <c r="P69" s="53"/>
      <c r="Q69" s="54"/>
    </row>
    <row r="70" spans="1:17" s="55" customFormat="1" ht="14.25">
      <c r="A70" s="41" t="s">
        <v>130</v>
      </c>
      <c r="B70" s="42" t="s">
        <v>16</v>
      </c>
      <c r="C70" s="43">
        <v>16</v>
      </c>
      <c r="D70" s="44">
        <v>10</v>
      </c>
      <c r="E70" s="45">
        <v>150</v>
      </c>
      <c r="F70" s="46"/>
      <c r="G70" s="47">
        <f t="shared" si="2"/>
        <v>0</v>
      </c>
      <c r="H70" s="48">
        <f t="shared" si="1"/>
        <v>0</v>
      </c>
      <c r="I70" s="26"/>
      <c r="J70" s="49" t="s">
        <v>131</v>
      </c>
      <c r="K70" s="50"/>
      <c r="L70" s="51"/>
      <c r="M70" s="52"/>
      <c r="N70" s="52"/>
      <c r="O70" s="52" t="s">
        <v>58</v>
      </c>
      <c r="P70" s="53"/>
      <c r="Q70" s="53"/>
    </row>
    <row r="71" spans="1:17" s="55" customFormat="1" ht="14.25">
      <c r="A71" s="42" t="s">
        <v>132</v>
      </c>
      <c r="B71" s="42" t="s">
        <v>16</v>
      </c>
      <c r="C71" s="43">
        <v>12</v>
      </c>
      <c r="D71" s="44">
        <v>15</v>
      </c>
      <c r="E71" s="45">
        <f>C71*D71</f>
        <v>180</v>
      </c>
      <c r="F71" s="46"/>
      <c r="G71" s="47">
        <f t="shared" si="2"/>
        <v>0</v>
      </c>
      <c r="H71" s="48">
        <f t="shared" si="1"/>
        <v>0</v>
      </c>
      <c r="I71" s="26" t="s">
        <v>36</v>
      </c>
      <c r="J71" s="49" t="s">
        <v>133</v>
      </c>
      <c r="K71" s="50"/>
      <c r="L71" s="51"/>
      <c r="M71" s="52" t="s">
        <v>29</v>
      </c>
      <c r="N71" s="52"/>
      <c r="O71" s="52" t="s">
        <v>38</v>
      </c>
      <c r="P71" s="53"/>
      <c r="Q71" s="54"/>
    </row>
    <row r="72" spans="1:17" s="55" customFormat="1" ht="14.25">
      <c r="A72" s="42" t="s">
        <v>134</v>
      </c>
      <c r="B72" s="42" t="s">
        <v>16</v>
      </c>
      <c r="C72" s="43">
        <v>12.5</v>
      </c>
      <c r="D72" s="44">
        <v>12</v>
      </c>
      <c r="E72" s="45">
        <f>C72*D72</f>
        <v>150</v>
      </c>
      <c r="F72" s="46"/>
      <c r="G72" s="47">
        <f t="shared" si="2"/>
        <v>0</v>
      </c>
      <c r="H72" s="48">
        <f t="shared" si="1"/>
        <v>0</v>
      </c>
      <c r="I72" s="26"/>
      <c r="J72" s="49" t="s">
        <v>135</v>
      </c>
      <c r="K72" s="50"/>
      <c r="L72" s="51"/>
      <c r="M72" s="52" t="s">
        <v>29</v>
      </c>
      <c r="N72" s="52"/>
      <c r="O72" s="52" t="s">
        <v>34</v>
      </c>
      <c r="P72" s="53"/>
      <c r="Q72" s="53"/>
    </row>
    <row r="74" spans="1:11" s="63" customFormat="1" ht="14.25">
      <c r="A74" s="56"/>
      <c r="B74" s="57"/>
      <c r="C74" s="57"/>
      <c r="D74" s="57"/>
      <c r="E74" s="57"/>
      <c r="F74" s="58"/>
      <c r="G74" s="59"/>
      <c r="H74" s="60"/>
      <c r="I74" s="60"/>
      <c r="J74" s="61"/>
      <c r="K74" s="62"/>
    </row>
    <row r="75" spans="1:6" ht="31.5">
      <c r="A75" s="20" t="s">
        <v>136</v>
      </c>
      <c r="B75" s="5"/>
      <c r="C75" s="5"/>
      <c r="D75" s="5"/>
      <c r="E75" s="5"/>
      <c r="F75" s="5"/>
    </row>
    <row r="77" ht="14.25">
      <c r="A77" s="64" t="s">
        <v>137</v>
      </c>
    </row>
    <row r="78" spans="1:9" ht="14.25">
      <c r="A78" s="65"/>
      <c r="B78" s="8"/>
      <c r="C78" s="8"/>
      <c r="D78" s="8" t="s">
        <v>138</v>
      </c>
      <c r="E78" s="66" t="s">
        <v>14</v>
      </c>
      <c r="F78" s="66" t="s">
        <v>15</v>
      </c>
      <c r="G78" s="8"/>
      <c r="H78" s="8"/>
      <c r="I78" s="66"/>
    </row>
    <row r="79" spans="1:9" ht="15.75">
      <c r="A79" s="65"/>
      <c r="B79" s="8"/>
      <c r="C79" s="67" t="s">
        <v>139</v>
      </c>
      <c r="D79" s="68">
        <v>800</v>
      </c>
      <c r="E79" s="69">
        <f>SUMIF($G$14:$G$240,C79,$B$14:$B$240)</f>
        <v>0</v>
      </c>
      <c r="F79" s="70">
        <f>D79*E79</f>
        <v>0</v>
      </c>
      <c r="G79" s="8"/>
      <c r="H79" s="71"/>
      <c r="I79" s="66"/>
    </row>
    <row r="80" spans="1:9" ht="15.75">
      <c r="A80" s="65"/>
      <c r="B80" s="8"/>
      <c r="C80" s="67" t="s">
        <v>140</v>
      </c>
      <c r="D80" s="68">
        <v>850</v>
      </c>
      <c r="E80" s="69">
        <f>SUMIF($G$14:$G$240,C80,$B$14:$B$240)</f>
        <v>0</v>
      </c>
      <c r="F80" s="70">
        <f>D80*E80</f>
        <v>0</v>
      </c>
      <c r="G80" s="8"/>
      <c r="H80" s="8"/>
      <c r="I80" s="66"/>
    </row>
    <row r="81" spans="1:9" ht="14.25">
      <c r="A81" s="65"/>
      <c r="B81" s="8"/>
      <c r="C81" s="8"/>
      <c r="D81" s="72"/>
      <c r="E81" s="71"/>
      <c r="F81" s="73"/>
      <c r="G81" s="8"/>
      <c r="H81" s="8"/>
      <c r="I81" s="66"/>
    </row>
    <row r="82" spans="1:9" ht="14.25">
      <c r="A82" s="65"/>
      <c r="B82" s="8"/>
      <c r="C82" s="8"/>
      <c r="D82" s="72"/>
      <c r="E82" s="71"/>
      <c r="F82" s="73"/>
      <c r="G82" s="8"/>
      <c r="H82" s="8"/>
      <c r="I82" s="66"/>
    </row>
    <row r="86" spans="1:9" ht="14.25">
      <c r="A86" s="74" t="s">
        <v>18</v>
      </c>
      <c r="B86" s="8"/>
      <c r="C86" s="8"/>
      <c r="D86" s="8"/>
      <c r="E86" s="8"/>
      <c r="F86" s="8"/>
      <c r="G86" s="8"/>
      <c r="H86" s="8"/>
      <c r="I86" s="66"/>
    </row>
    <row r="87" spans="1:9" ht="14.25">
      <c r="A87" s="65"/>
      <c r="B87" s="8"/>
      <c r="C87" s="8"/>
      <c r="D87" s="8"/>
      <c r="E87" s="8"/>
      <c r="F87" s="8"/>
      <c r="G87" s="8"/>
      <c r="H87" s="8"/>
      <c r="I87" s="66"/>
    </row>
    <row r="88" spans="1:12" s="83" customFormat="1" ht="15">
      <c r="A88" s="75" t="s">
        <v>141</v>
      </c>
      <c r="B88" s="76" t="s">
        <v>142</v>
      </c>
      <c r="C88" s="77" t="s">
        <v>143</v>
      </c>
      <c r="D88" s="78" t="s">
        <v>144</v>
      </c>
      <c r="E88" s="79"/>
      <c r="F88" s="80"/>
      <c r="G88" s="77" t="s">
        <v>22</v>
      </c>
      <c r="H88" s="77" t="s">
        <v>145</v>
      </c>
      <c r="I88" s="77" t="s">
        <v>146</v>
      </c>
      <c r="J88" s="77" t="s">
        <v>147</v>
      </c>
      <c r="K88" s="81"/>
      <c r="L88" s="82"/>
    </row>
    <row r="89" spans="1:12" s="92" customFormat="1" ht="15.75">
      <c r="A89" s="84">
        <f aca="true" t="shared" si="5" ref="A89:A140">VLOOKUP(G89,$C$79:$D$84,2,FALSE)</f>
        <v>800</v>
      </c>
      <c r="B89" s="85"/>
      <c r="C89" s="86" t="s">
        <v>148</v>
      </c>
      <c r="D89" s="87" t="s">
        <v>149</v>
      </c>
      <c r="E89" s="88"/>
      <c r="F89" s="89"/>
      <c r="G89" s="86" t="s">
        <v>139</v>
      </c>
      <c r="H89" s="86" t="s">
        <v>150</v>
      </c>
      <c r="I89" s="86"/>
      <c r="J89" s="86" t="s">
        <v>151</v>
      </c>
      <c r="K89" s="90"/>
      <c r="L89" s="91"/>
    </row>
    <row r="90" spans="1:12" s="92" customFormat="1" ht="15.75">
      <c r="A90" s="84">
        <f t="shared" si="5"/>
        <v>850</v>
      </c>
      <c r="B90" s="85"/>
      <c r="C90" s="86" t="s">
        <v>148</v>
      </c>
      <c r="D90" s="87" t="s">
        <v>152</v>
      </c>
      <c r="E90" s="88"/>
      <c r="F90" s="89"/>
      <c r="G90" s="67" t="s">
        <v>140</v>
      </c>
      <c r="H90" s="86" t="s">
        <v>150</v>
      </c>
      <c r="I90" s="86" t="s">
        <v>153</v>
      </c>
      <c r="J90" s="86" t="s">
        <v>151</v>
      </c>
      <c r="K90" s="90"/>
      <c r="L90" s="91"/>
    </row>
    <row r="91" spans="1:12" s="92" customFormat="1" ht="15.75">
      <c r="A91" s="84">
        <f t="shared" si="5"/>
        <v>800</v>
      </c>
      <c r="B91" s="85"/>
      <c r="C91" s="86" t="s">
        <v>148</v>
      </c>
      <c r="D91" s="87" t="s">
        <v>154</v>
      </c>
      <c r="E91" s="88"/>
      <c r="F91" s="89"/>
      <c r="G91" s="86" t="s">
        <v>139</v>
      </c>
      <c r="H91" s="86" t="s">
        <v>155</v>
      </c>
      <c r="I91" s="86" t="s">
        <v>156</v>
      </c>
      <c r="J91" s="86"/>
      <c r="K91" s="90"/>
      <c r="L91" s="91"/>
    </row>
    <row r="92" spans="1:12" s="92" customFormat="1" ht="15.75">
      <c r="A92" s="84">
        <f t="shared" si="5"/>
        <v>800</v>
      </c>
      <c r="B92" s="85"/>
      <c r="C92" s="86" t="s">
        <v>148</v>
      </c>
      <c r="D92" s="87" t="s">
        <v>157</v>
      </c>
      <c r="E92" s="88"/>
      <c r="F92" s="89"/>
      <c r="G92" s="86" t="s">
        <v>139</v>
      </c>
      <c r="H92" s="86" t="s">
        <v>155</v>
      </c>
      <c r="I92" s="86" t="s">
        <v>158</v>
      </c>
      <c r="J92" s="86"/>
      <c r="K92" s="90"/>
      <c r="L92" s="91"/>
    </row>
    <row r="93" spans="1:12" s="92" customFormat="1" ht="15.75">
      <c r="A93" s="84">
        <f t="shared" si="5"/>
        <v>800</v>
      </c>
      <c r="B93" s="85"/>
      <c r="C93" s="86" t="s">
        <v>148</v>
      </c>
      <c r="D93" s="87" t="s">
        <v>159</v>
      </c>
      <c r="E93" s="88"/>
      <c r="F93" s="89"/>
      <c r="G93" s="86" t="s">
        <v>139</v>
      </c>
      <c r="H93" s="86" t="s">
        <v>155</v>
      </c>
      <c r="I93" s="86" t="s">
        <v>160</v>
      </c>
      <c r="J93" s="86"/>
      <c r="K93" s="90"/>
      <c r="L93" s="91"/>
    </row>
    <row r="94" spans="1:12" s="92" customFormat="1" ht="15.75">
      <c r="A94" s="84">
        <f t="shared" si="5"/>
        <v>800</v>
      </c>
      <c r="B94" s="85"/>
      <c r="C94" s="86" t="s">
        <v>148</v>
      </c>
      <c r="D94" s="87" t="s">
        <v>161</v>
      </c>
      <c r="E94" s="88"/>
      <c r="F94" s="89"/>
      <c r="G94" s="86" t="s">
        <v>139</v>
      </c>
      <c r="H94" s="86" t="s">
        <v>155</v>
      </c>
      <c r="I94" s="86" t="s">
        <v>162</v>
      </c>
      <c r="J94" s="86"/>
      <c r="K94" s="90"/>
      <c r="L94" s="91"/>
    </row>
    <row r="95" spans="1:12" s="92" customFormat="1" ht="15.75">
      <c r="A95" s="84">
        <f t="shared" si="5"/>
        <v>800</v>
      </c>
      <c r="B95" s="85"/>
      <c r="C95" s="86" t="s">
        <v>148</v>
      </c>
      <c r="D95" s="87" t="s">
        <v>163</v>
      </c>
      <c r="E95" s="88"/>
      <c r="F95" s="89"/>
      <c r="G95" s="86" t="s">
        <v>139</v>
      </c>
      <c r="H95" s="86" t="s">
        <v>155</v>
      </c>
      <c r="I95" s="86" t="s">
        <v>164</v>
      </c>
      <c r="J95" s="86"/>
      <c r="K95" s="90"/>
      <c r="L95" s="91"/>
    </row>
    <row r="96" spans="1:12" s="92" customFormat="1" ht="15.75">
      <c r="A96" s="84">
        <f t="shared" si="5"/>
        <v>800</v>
      </c>
      <c r="B96" s="85"/>
      <c r="C96" s="86" t="s">
        <v>148</v>
      </c>
      <c r="D96" s="87" t="s">
        <v>165</v>
      </c>
      <c r="E96" s="88"/>
      <c r="F96" s="89"/>
      <c r="G96" s="86" t="s">
        <v>139</v>
      </c>
      <c r="H96" s="86" t="s">
        <v>155</v>
      </c>
      <c r="I96" s="86" t="s">
        <v>166</v>
      </c>
      <c r="J96" s="86"/>
      <c r="K96" s="90"/>
      <c r="L96" s="91"/>
    </row>
    <row r="97" spans="1:12" s="92" customFormat="1" ht="15.75">
      <c r="A97" s="84">
        <f t="shared" si="5"/>
        <v>850</v>
      </c>
      <c r="B97" s="85"/>
      <c r="C97" s="86"/>
      <c r="D97" s="87" t="s">
        <v>167</v>
      </c>
      <c r="E97" s="88"/>
      <c r="F97" s="89"/>
      <c r="G97" s="67" t="s">
        <v>140</v>
      </c>
      <c r="H97" s="86" t="s">
        <v>150</v>
      </c>
      <c r="I97" s="86"/>
      <c r="J97" s="86" t="s">
        <v>168</v>
      </c>
      <c r="K97" s="90"/>
      <c r="L97" s="91"/>
    </row>
    <row r="98" spans="1:12" s="92" customFormat="1" ht="15.75">
      <c r="A98" s="84">
        <f t="shared" si="5"/>
        <v>800</v>
      </c>
      <c r="B98" s="85"/>
      <c r="C98" s="86" t="s">
        <v>169</v>
      </c>
      <c r="D98" s="87" t="s">
        <v>170</v>
      </c>
      <c r="E98" s="88"/>
      <c r="F98" s="89"/>
      <c r="G98" s="86" t="s">
        <v>139</v>
      </c>
      <c r="H98" s="86" t="s">
        <v>150</v>
      </c>
      <c r="I98" s="86" t="s">
        <v>171</v>
      </c>
      <c r="J98" s="86"/>
      <c r="K98" s="90"/>
      <c r="L98" s="91"/>
    </row>
    <row r="99" spans="1:12" s="92" customFormat="1" ht="15.75">
      <c r="A99" s="84">
        <f t="shared" si="5"/>
        <v>850</v>
      </c>
      <c r="B99" s="85"/>
      <c r="C99" s="86" t="s">
        <v>169</v>
      </c>
      <c r="D99" s="87" t="s">
        <v>172</v>
      </c>
      <c r="E99" s="88"/>
      <c r="F99" s="89"/>
      <c r="G99" s="67" t="s">
        <v>140</v>
      </c>
      <c r="H99" s="86" t="s">
        <v>150</v>
      </c>
      <c r="I99" s="86" t="s">
        <v>173</v>
      </c>
      <c r="J99" s="86"/>
      <c r="K99" s="90"/>
      <c r="L99" s="91"/>
    </row>
    <row r="100" spans="1:12" s="92" customFormat="1" ht="15.75">
      <c r="A100" s="84">
        <f t="shared" si="5"/>
        <v>800</v>
      </c>
      <c r="B100" s="85"/>
      <c r="C100" s="86" t="s">
        <v>169</v>
      </c>
      <c r="D100" s="87" t="s">
        <v>174</v>
      </c>
      <c r="E100" s="88"/>
      <c r="F100" s="89"/>
      <c r="G100" s="86" t="s">
        <v>139</v>
      </c>
      <c r="H100" s="86" t="s">
        <v>150</v>
      </c>
      <c r="I100" s="86" t="s">
        <v>175</v>
      </c>
      <c r="J100" s="86"/>
      <c r="K100" s="90"/>
      <c r="L100" s="91"/>
    </row>
    <row r="101" spans="1:12" s="92" customFormat="1" ht="15.75">
      <c r="A101" s="84">
        <f t="shared" si="5"/>
        <v>800</v>
      </c>
      <c r="B101" s="85"/>
      <c r="C101" s="86" t="s">
        <v>169</v>
      </c>
      <c r="D101" s="87" t="s">
        <v>176</v>
      </c>
      <c r="E101" s="88"/>
      <c r="F101" s="89"/>
      <c r="G101" s="86" t="s">
        <v>139</v>
      </c>
      <c r="H101" s="86" t="s">
        <v>150</v>
      </c>
      <c r="I101" s="86" t="s">
        <v>177</v>
      </c>
      <c r="J101" s="86"/>
      <c r="K101" s="90"/>
      <c r="L101" s="91"/>
    </row>
    <row r="102" spans="1:12" s="92" customFormat="1" ht="15.75">
      <c r="A102" s="84">
        <f t="shared" si="5"/>
        <v>800</v>
      </c>
      <c r="B102" s="85"/>
      <c r="C102" s="86" t="s">
        <v>169</v>
      </c>
      <c r="D102" s="87" t="s">
        <v>178</v>
      </c>
      <c r="E102" s="88"/>
      <c r="F102" s="89"/>
      <c r="G102" s="86" t="s">
        <v>139</v>
      </c>
      <c r="H102" s="86" t="s">
        <v>150</v>
      </c>
      <c r="I102" s="86" t="s">
        <v>179</v>
      </c>
      <c r="J102" s="86"/>
      <c r="K102" s="90"/>
      <c r="L102" s="91"/>
    </row>
    <row r="103" spans="1:12" s="92" customFormat="1" ht="15.75">
      <c r="A103" s="84">
        <f t="shared" si="5"/>
        <v>800</v>
      </c>
      <c r="B103" s="85"/>
      <c r="C103" s="86" t="s">
        <v>169</v>
      </c>
      <c r="D103" s="87" t="s">
        <v>180</v>
      </c>
      <c r="E103" s="88"/>
      <c r="F103" s="89"/>
      <c r="G103" s="86" t="s">
        <v>139</v>
      </c>
      <c r="H103" s="86" t="s">
        <v>150</v>
      </c>
      <c r="I103" s="86" t="s">
        <v>181</v>
      </c>
      <c r="J103" s="86"/>
      <c r="K103" s="90"/>
      <c r="L103" s="91"/>
    </row>
    <row r="104" spans="1:12" s="92" customFormat="1" ht="15.75">
      <c r="A104" s="84">
        <f t="shared" si="5"/>
        <v>850</v>
      </c>
      <c r="B104" s="85"/>
      <c r="C104" s="86" t="s">
        <v>169</v>
      </c>
      <c r="D104" s="87" t="s">
        <v>182</v>
      </c>
      <c r="E104" s="88"/>
      <c r="F104" s="89"/>
      <c r="G104" s="67" t="s">
        <v>140</v>
      </c>
      <c r="H104" s="86" t="s">
        <v>150</v>
      </c>
      <c r="I104" s="86"/>
      <c r="J104" s="86"/>
      <c r="K104" s="90"/>
      <c r="L104" s="91"/>
    </row>
    <row r="105" spans="1:12" s="92" customFormat="1" ht="15.75">
      <c r="A105" s="84">
        <f t="shared" si="5"/>
        <v>800</v>
      </c>
      <c r="B105" s="85"/>
      <c r="C105" s="86" t="s">
        <v>183</v>
      </c>
      <c r="D105" s="87" t="s">
        <v>184</v>
      </c>
      <c r="E105" s="88"/>
      <c r="F105" s="89"/>
      <c r="G105" s="86" t="s">
        <v>139</v>
      </c>
      <c r="H105" s="86" t="s">
        <v>150</v>
      </c>
      <c r="I105" s="86" t="s">
        <v>185</v>
      </c>
      <c r="J105" s="86"/>
      <c r="K105" s="90" t="s">
        <v>186</v>
      </c>
      <c r="L105" s="91"/>
    </row>
    <row r="106" spans="1:12" s="92" customFormat="1" ht="15.75">
      <c r="A106" s="84">
        <f t="shared" si="5"/>
        <v>850</v>
      </c>
      <c r="B106" s="85"/>
      <c r="C106" s="86" t="s">
        <v>183</v>
      </c>
      <c r="D106" s="87" t="s">
        <v>187</v>
      </c>
      <c r="E106" s="88"/>
      <c r="F106" s="89"/>
      <c r="G106" s="67" t="s">
        <v>140</v>
      </c>
      <c r="H106" s="86" t="s">
        <v>150</v>
      </c>
      <c r="I106" s="86" t="s">
        <v>188</v>
      </c>
      <c r="J106" s="86"/>
      <c r="K106" s="90" t="s">
        <v>186</v>
      </c>
      <c r="L106" s="91"/>
    </row>
    <row r="107" spans="1:12" s="92" customFormat="1" ht="15.75">
      <c r="A107" s="84">
        <f t="shared" si="5"/>
        <v>850</v>
      </c>
      <c r="B107" s="85"/>
      <c r="C107" s="86" t="s">
        <v>183</v>
      </c>
      <c r="D107" s="87" t="s">
        <v>189</v>
      </c>
      <c r="E107" s="88"/>
      <c r="F107" s="89"/>
      <c r="G107" s="67" t="s">
        <v>140</v>
      </c>
      <c r="H107" s="86" t="s">
        <v>150</v>
      </c>
      <c r="I107" s="86" t="s">
        <v>190</v>
      </c>
      <c r="J107" s="86"/>
      <c r="K107" s="90" t="s">
        <v>186</v>
      </c>
      <c r="L107" s="91"/>
    </row>
    <row r="108" spans="1:12" s="92" customFormat="1" ht="15.75">
      <c r="A108" s="84">
        <f t="shared" si="5"/>
        <v>800</v>
      </c>
      <c r="B108" s="85"/>
      <c r="C108" s="86" t="s">
        <v>183</v>
      </c>
      <c r="D108" s="87" t="s">
        <v>191</v>
      </c>
      <c r="E108" s="88"/>
      <c r="F108" s="89"/>
      <c r="G108" s="86" t="s">
        <v>139</v>
      </c>
      <c r="H108" s="86" t="s">
        <v>150</v>
      </c>
      <c r="I108" s="86" t="s">
        <v>192</v>
      </c>
      <c r="J108" s="86"/>
      <c r="K108" s="90" t="s">
        <v>186</v>
      </c>
      <c r="L108" s="91"/>
    </row>
    <row r="109" spans="1:12" s="92" customFormat="1" ht="15.75">
      <c r="A109" s="84">
        <f t="shared" si="5"/>
        <v>850</v>
      </c>
      <c r="B109" s="85"/>
      <c r="C109" s="86" t="s">
        <v>183</v>
      </c>
      <c r="D109" s="87" t="s">
        <v>193</v>
      </c>
      <c r="E109" s="88"/>
      <c r="F109" s="89"/>
      <c r="G109" s="67" t="s">
        <v>140</v>
      </c>
      <c r="H109" s="86" t="s">
        <v>150</v>
      </c>
      <c r="I109" s="86" t="s">
        <v>194</v>
      </c>
      <c r="J109" s="86"/>
      <c r="K109" s="90" t="s">
        <v>186</v>
      </c>
      <c r="L109" s="91"/>
    </row>
    <row r="110" spans="1:12" s="92" customFormat="1" ht="15.75">
      <c r="A110" s="84">
        <f t="shared" si="5"/>
        <v>850</v>
      </c>
      <c r="B110" s="85"/>
      <c r="C110" s="86" t="s">
        <v>183</v>
      </c>
      <c r="D110" s="87" t="s">
        <v>195</v>
      </c>
      <c r="E110" s="88"/>
      <c r="F110" s="89"/>
      <c r="G110" s="67" t="s">
        <v>140</v>
      </c>
      <c r="H110" s="86" t="s">
        <v>150</v>
      </c>
      <c r="I110" s="86" t="s">
        <v>196</v>
      </c>
      <c r="J110" s="86"/>
      <c r="K110" s="90" t="s">
        <v>186</v>
      </c>
      <c r="L110" s="91"/>
    </row>
    <row r="111" spans="1:12" s="92" customFormat="1" ht="15.75">
      <c r="A111" s="84">
        <f t="shared" si="5"/>
        <v>800</v>
      </c>
      <c r="B111" s="85"/>
      <c r="C111" s="86" t="s">
        <v>197</v>
      </c>
      <c r="D111" s="87" t="s">
        <v>198</v>
      </c>
      <c r="E111" s="88"/>
      <c r="F111" s="89"/>
      <c r="G111" s="86" t="s">
        <v>139</v>
      </c>
      <c r="H111" s="86" t="s">
        <v>150</v>
      </c>
      <c r="I111" s="86" t="s">
        <v>199</v>
      </c>
      <c r="J111" s="86" t="s">
        <v>200</v>
      </c>
      <c r="K111" s="90"/>
      <c r="L111" s="91"/>
    </row>
    <row r="112" spans="1:12" s="92" customFormat="1" ht="15.75">
      <c r="A112" s="84">
        <f t="shared" si="5"/>
        <v>800</v>
      </c>
      <c r="B112" s="85"/>
      <c r="C112" s="86" t="s">
        <v>201</v>
      </c>
      <c r="D112" s="87" t="s">
        <v>202</v>
      </c>
      <c r="E112" s="88"/>
      <c r="F112" s="89"/>
      <c r="G112" s="86" t="s">
        <v>139</v>
      </c>
      <c r="H112" s="86" t="s">
        <v>150</v>
      </c>
      <c r="I112" s="86" t="s">
        <v>203</v>
      </c>
      <c r="J112" s="86"/>
      <c r="K112" s="90"/>
      <c r="L112" s="91"/>
    </row>
    <row r="113" spans="1:12" s="92" customFormat="1" ht="15.75">
      <c r="A113" s="84">
        <f t="shared" si="5"/>
        <v>800</v>
      </c>
      <c r="B113" s="85"/>
      <c r="C113" s="86" t="s">
        <v>201</v>
      </c>
      <c r="D113" s="87" t="s">
        <v>204</v>
      </c>
      <c r="E113" s="88"/>
      <c r="F113" s="89"/>
      <c r="G113" s="86" t="s">
        <v>139</v>
      </c>
      <c r="H113" s="86" t="s">
        <v>150</v>
      </c>
      <c r="I113" s="86" t="s">
        <v>205</v>
      </c>
      <c r="J113" s="86"/>
      <c r="K113" s="90"/>
      <c r="L113" s="91"/>
    </row>
    <row r="114" spans="1:12" s="92" customFormat="1" ht="15.75">
      <c r="A114" s="84">
        <f t="shared" si="5"/>
        <v>800</v>
      </c>
      <c r="B114" s="85"/>
      <c r="C114" s="86" t="s">
        <v>201</v>
      </c>
      <c r="D114" s="87" t="s">
        <v>206</v>
      </c>
      <c r="E114" s="88"/>
      <c r="F114" s="89"/>
      <c r="G114" s="86" t="s">
        <v>139</v>
      </c>
      <c r="H114" s="86" t="s">
        <v>150</v>
      </c>
      <c r="I114" s="86" t="s">
        <v>207</v>
      </c>
      <c r="J114" s="86"/>
      <c r="K114" s="90"/>
      <c r="L114" s="91"/>
    </row>
    <row r="115" spans="1:12" s="92" customFormat="1" ht="15.75">
      <c r="A115" s="84">
        <f t="shared" si="5"/>
        <v>850</v>
      </c>
      <c r="B115" s="85"/>
      <c r="C115" s="86" t="s">
        <v>208</v>
      </c>
      <c r="D115" s="87" t="s">
        <v>209</v>
      </c>
      <c r="E115" s="88"/>
      <c r="F115" s="89"/>
      <c r="G115" s="67" t="s">
        <v>140</v>
      </c>
      <c r="H115" s="86" t="s">
        <v>150</v>
      </c>
      <c r="I115" s="86"/>
      <c r="J115" s="86" t="s">
        <v>210</v>
      </c>
      <c r="K115" s="90"/>
      <c r="L115" s="91"/>
    </row>
    <row r="116" spans="1:12" s="92" customFormat="1" ht="15.75">
      <c r="A116" s="84">
        <f t="shared" si="5"/>
        <v>800</v>
      </c>
      <c r="B116" s="85"/>
      <c r="C116" s="86" t="s">
        <v>211</v>
      </c>
      <c r="D116" s="87" t="s">
        <v>212</v>
      </c>
      <c r="E116" s="88"/>
      <c r="F116" s="89"/>
      <c r="G116" s="86" t="s">
        <v>139</v>
      </c>
      <c r="H116" s="86" t="s">
        <v>150</v>
      </c>
      <c r="I116" s="86" t="s">
        <v>213</v>
      </c>
      <c r="J116" s="86"/>
      <c r="K116" s="90"/>
      <c r="L116" s="91"/>
    </row>
    <row r="117" spans="1:12" s="92" customFormat="1" ht="15.75">
      <c r="A117" s="84">
        <f t="shared" si="5"/>
        <v>800</v>
      </c>
      <c r="B117" s="85"/>
      <c r="C117" s="86" t="s">
        <v>211</v>
      </c>
      <c r="D117" s="87" t="s">
        <v>214</v>
      </c>
      <c r="E117" s="88"/>
      <c r="F117" s="89"/>
      <c r="G117" s="86" t="s">
        <v>139</v>
      </c>
      <c r="H117" s="86" t="s">
        <v>150</v>
      </c>
      <c r="I117" s="86" t="s">
        <v>215</v>
      </c>
      <c r="J117" s="86"/>
      <c r="K117" s="90"/>
      <c r="L117" s="91"/>
    </row>
    <row r="118" spans="1:12" s="92" customFormat="1" ht="15.75">
      <c r="A118" s="84">
        <f t="shared" si="5"/>
        <v>800</v>
      </c>
      <c r="B118" s="85"/>
      <c r="C118" s="86" t="s">
        <v>211</v>
      </c>
      <c r="D118" s="87" t="s">
        <v>216</v>
      </c>
      <c r="E118" s="88"/>
      <c r="F118" s="89"/>
      <c r="G118" s="86" t="s">
        <v>139</v>
      </c>
      <c r="H118" s="86" t="s">
        <v>150</v>
      </c>
      <c r="I118" s="86" t="s">
        <v>217</v>
      </c>
      <c r="J118" s="86"/>
      <c r="K118" s="90"/>
      <c r="L118" s="91"/>
    </row>
    <row r="119" spans="1:12" s="92" customFormat="1" ht="15.75">
      <c r="A119" s="84">
        <f t="shared" si="5"/>
        <v>800</v>
      </c>
      <c r="B119" s="85"/>
      <c r="C119" s="86" t="s">
        <v>211</v>
      </c>
      <c r="D119" s="87" t="s">
        <v>218</v>
      </c>
      <c r="E119" s="88"/>
      <c r="F119" s="89"/>
      <c r="G119" s="86" t="s">
        <v>139</v>
      </c>
      <c r="H119" s="86" t="s">
        <v>150</v>
      </c>
      <c r="I119" s="86" t="s">
        <v>219</v>
      </c>
      <c r="J119" s="86"/>
      <c r="K119" s="90"/>
      <c r="L119" s="91"/>
    </row>
    <row r="120" spans="1:12" s="92" customFormat="1" ht="15.75">
      <c r="A120" s="84">
        <f t="shared" si="5"/>
        <v>850</v>
      </c>
      <c r="B120" s="85"/>
      <c r="C120" s="86" t="s">
        <v>220</v>
      </c>
      <c r="D120" s="87" t="s">
        <v>221</v>
      </c>
      <c r="E120" s="88"/>
      <c r="F120" s="89"/>
      <c r="G120" s="67" t="s">
        <v>140</v>
      </c>
      <c r="H120" s="86" t="s">
        <v>150</v>
      </c>
      <c r="I120" s="86" t="s">
        <v>222</v>
      </c>
      <c r="J120" s="86"/>
      <c r="K120" s="90"/>
      <c r="L120" s="91"/>
    </row>
    <row r="121" spans="1:12" s="92" customFormat="1" ht="15.75">
      <c r="A121" s="84">
        <f t="shared" si="5"/>
        <v>850</v>
      </c>
      <c r="B121" s="85"/>
      <c r="C121" s="86" t="s">
        <v>220</v>
      </c>
      <c r="D121" s="87" t="s">
        <v>223</v>
      </c>
      <c r="E121" s="88"/>
      <c r="F121" s="89"/>
      <c r="G121" s="67" t="s">
        <v>140</v>
      </c>
      <c r="H121" s="86" t="s">
        <v>150</v>
      </c>
      <c r="I121" s="86" t="s">
        <v>224</v>
      </c>
      <c r="J121" s="86"/>
      <c r="K121" s="90"/>
      <c r="L121" s="91"/>
    </row>
    <row r="122" spans="1:12" s="92" customFormat="1" ht="15.75">
      <c r="A122" s="84">
        <f t="shared" si="5"/>
        <v>850</v>
      </c>
      <c r="B122" s="85"/>
      <c r="C122" s="86" t="s">
        <v>225</v>
      </c>
      <c r="D122" s="87" t="s">
        <v>226</v>
      </c>
      <c r="E122" s="88"/>
      <c r="F122" s="89"/>
      <c r="G122" s="67" t="s">
        <v>140</v>
      </c>
      <c r="H122" s="86" t="s">
        <v>150</v>
      </c>
      <c r="I122" s="86" t="s">
        <v>227</v>
      </c>
      <c r="J122" s="86"/>
      <c r="K122" s="90"/>
      <c r="L122" s="91"/>
    </row>
    <row r="123" spans="1:12" s="92" customFormat="1" ht="15.75">
      <c r="A123" s="84">
        <f t="shared" si="5"/>
        <v>800</v>
      </c>
      <c r="B123" s="85"/>
      <c r="C123" s="93">
        <v>65</v>
      </c>
      <c r="D123" s="87" t="s">
        <v>228</v>
      </c>
      <c r="E123" s="88"/>
      <c r="F123" s="89"/>
      <c r="G123" s="86" t="s">
        <v>139</v>
      </c>
      <c r="H123" s="86" t="s">
        <v>150</v>
      </c>
      <c r="I123" s="86"/>
      <c r="J123" s="86"/>
      <c r="K123" s="90"/>
      <c r="L123" s="91"/>
    </row>
    <row r="124" spans="1:12" s="92" customFormat="1" ht="15.75">
      <c r="A124" s="84">
        <f t="shared" si="5"/>
        <v>850</v>
      </c>
      <c r="B124" s="85"/>
      <c r="C124" s="86" t="s">
        <v>229</v>
      </c>
      <c r="D124" s="87" t="s">
        <v>230</v>
      </c>
      <c r="E124" s="88"/>
      <c r="F124" s="89"/>
      <c r="G124" s="67" t="s">
        <v>140</v>
      </c>
      <c r="H124" s="86" t="s">
        <v>150</v>
      </c>
      <c r="I124" s="86" t="s">
        <v>231</v>
      </c>
      <c r="J124" s="86" t="s">
        <v>232</v>
      </c>
      <c r="K124" s="90"/>
      <c r="L124" s="91"/>
    </row>
    <row r="125" spans="1:12" s="92" customFormat="1" ht="15.75">
      <c r="A125" s="84">
        <f t="shared" si="5"/>
        <v>800</v>
      </c>
      <c r="B125" s="85"/>
      <c r="C125" s="86" t="s">
        <v>229</v>
      </c>
      <c r="D125" s="87" t="s">
        <v>233</v>
      </c>
      <c r="E125" s="88"/>
      <c r="F125" s="89"/>
      <c r="G125" s="86" t="s">
        <v>139</v>
      </c>
      <c r="H125" s="86" t="s">
        <v>150</v>
      </c>
      <c r="I125" s="86" t="s">
        <v>234</v>
      </c>
      <c r="J125" s="86"/>
      <c r="K125" s="90"/>
      <c r="L125" s="91"/>
    </row>
    <row r="126" spans="1:12" s="92" customFormat="1" ht="15.75">
      <c r="A126" s="84">
        <f t="shared" si="5"/>
        <v>800</v>
      </c>
      <c r="B126" s="85"/>
      <c r="C126" s="86" t="s">
        <v>229</v>
      </c>
      <c r="D126" s="87" t="s">
        <v>235</v>
      </c>
      <c r="E126" s="88"/>
      <c r="F126" s="89"/>
      <c r="G126" s="86" t="s">
        <v>139</v>
      </c>
      <c r="H126" s="86" t="s">
        <v>150</v>
      </c>
      <c r="I126" s="86" t="s">
        <v>236</v>
      </c>
      <c r="J126" s="86"/>
      <c r="K126" s="90"/>
      <c r="L126" s="91"/>
    </row>
    <row r="127" spans="1:12" s="92" customFormat="1" ht="15.75">
      <c r="A127" s="84">
        <f t="shared" si="5"/>
        <v>800</v>
      </c>
      <c r="B127" s="85"/>
      <c r="C127" s="86" t="s">
        <v>229</v>
      </c>
      <c r="D127" s="87" t="s">
        <v>237</v>
      </c>
      <c r="E127" s="88"/>
      <c r="F127" s="89"/>
      <c r="G127" s="86" t="s">
        <v>139</v>
      </c>
      <c r="H127" s="86" t="s">
        <v>150</v>
      </c>
      <c r="I127" s="86" t="s">
        <v>238</v>
      </c>
      <c r="J127" s="86"/>
      <c r="K127" s="90"/>
      <c r="L127" s="91"/>
    </row>
    <row r="128" spans="1:12" s="92" customFormat="1" ht="15.75">
      <c r="A128" s="84">
        <f t="shared" si="5"/>
        <v>800</v>
      </c>
      <c r="B128" s="85"/>
      <c r="C128" s="86" t="s">
        <v>229</v>
      </c>
      <c r="D128" s="87" t="s">
        <v>239</v>
      </c>
      <c r="E128" s="88"/>
      <c r="F128" s="89"/>
      <c r="G128" s="86" t="s">
        <v>139</v>
      </c>
      <c r="H128" s="86" t="s">
        <v>150</v>
      </c>
      <c r="I128" s="86" t="s">
        <v>240</v>
      </c>
      <c r="J128" s="86"/>
      <c r="K128" s="90"/>
      <c r="L128" s="91"/>
    </row>
    <row r="129" spans="1:12" s="92" customFormat="1" ht="15.75">
      <c r="A129" s="84">
        <f t="shared" si="5"/>
        <v>800</v>
      </c>
      <c r="B129" s="85"/>
      <c r="C129" s="86" t="s">
        <v>241</v>
      </c>
      <c r="D129" s="87" t="s">
        <v>242</v>
      </c>
      <c r="E129" s="88"/>
      <c r="F129" s="89"/>
      <c r="G129" s="86" t="s">
        <v>139</v>
      </c>
      <c r="H129" s="86" t="s">
        <v>150</v>
      </c>
      <c r="I129" s="86" t="s">
        <v>243</v>
      </c>
      <c r="J129" s="86"/>
      <c r="K129" s="90"/>
      <c r="L129" s="91"/>
    </row>
    <row r="130" spans="1:12" s="92" customFormat="1" ht="15.75">
      <c r="A130" s="84">
        <f t="shared" si="5"/>
        <v>800</v>
      </c>
      <c r="B130" s="85"/>
      <c r="C130" s="93">
        <v>83</v>
      </c>
      <c r="D130" s="87" t="s">
        <v>244</v>
      </c>
      <c r="E130" s="88"/>
      <c r="F130" s="89"/>
      <c r="G130" s="86" t="s">
        <v>139</v>
      </c>
      <c r="H130" s="86" t="s">
        <v>150</v>
      </c>
      <c r="I130" s="86" t="s">
        <v>245</v>
      </c>
      <c r="J130" s="86" t="s">
        <v>246</v>
      </c>
      <c r="K130" s="90" t="s">
        <v>186</v>
      </c>
      <c r="L130" s="91"/>
    </row>
    <row r="131" spans="1:12" s="92" customFormat="1" ht="15.75">
      <c r="A131" s="84">
        <f t="shared" si="5"/>
        <v>850</v>
      </c>
      <c r="B131" s="85"/>
      <c r="C131" s="93">
        <v>83</v>
      </c>
      <c r="D131" s="87" t="s">
        <v>247</v>
      </c>
      <c r="E131" s="88"/>
      <c r="F131" s="89"/>
      <c r="G131" s="67" t="s">
        <v>140</v>
      </c>
      <c r="H131" s="86" t="s">
        <v>150</v>
      </c>
      <c r="I131" s="86" t="s">
        <v>248</v>
      </c>
      <c r="J131" s="86" t="s">
        <v>246</v>
      </c>
      <c r="K131" s="90" t="s">
        <v>186</v>
      </c>
      <c r="L131" s="91"/>
    </row>
    <row r="132" spans="1:12" s="92" customFormat="1" ht="15.75">
      <c r="A132" s="84">
        <f t="shared" si="5"/>
        <v>800</v>
      </c>
      <c r="B132" s="85"/>
      <c r="C132" s="93">
        <v>83</v>
      </c>
      <c r="D132" s="87" t="s">
        <v>249</v>
      </c>
      <c r="E132" s="88"/>
      <c r="F132" s="89"/>
      <c r="G132" s="86" t="s">
        <v>139</v>
      </c>
      <c r="H132" s="86" t="s">
        <v>150</v>
      </c>
      <c r="I132" s="86" t="s">
        <v>250</v>
      </c>
      <c r="J132" s="86" t="s">
        <v>246</v>
      </c>
      <c r="K132" s="90" t="s">
        <v>186</v>
      </c>
      <c r="L132" s="91"/>
    </row>
    <row r="133" spans="1:12" s="92" customFormat="1" ht="15.75">
      <c r="A133" s="84">
        <f t="shared" si="5"/>
        <v>850</v>
      </c>
      <c r="B133" s="85"/>
      <c r="C133" s="93">
        <v>83</v>
      </c>
      <c r="D133" s="87" t="s">
        <v>251</v>
      </c>
      <c r="E133" s="88"/>
      <c r="F133" s="89"/>
      <c r="G133" s="67" t="s">
        <v>140</v>
      </c>
      <c r="H133" s="86" t="s">
        <v>150</v>
      </c>
      <c r="I133" s="86" t="s">
        <v>252</v>
      </c>
      <c r="J133" s="86" t="s">
        <v>246</v>
      </c>
      <c r="K133" s="90" t="s">
        <v>186</v>
      </c>
      <c r="L133" s="91"/>
    </row>
    <row r="134" spans="1:12" s="92" customFormat="1" ht="15.75">
      <c r="A134" s="84">
        <f t="shared" si="5"/>
        <v>800</v>
      </c>
      <c r="B134" s="85"/>
      <c r="C134" s="93">
        <v>83</v>
      </c>
      <c r="D134" s="87" t="s">
        <v>253</v>
      </c>
      <c r="E134" s="88"/>
      <c r="F134" s="89"/>
      <c r="G134" s="86" t="s">
        <v>139</v>
      </c>
      <c r="H134" s="86" t="s">
        <v>150</v>
      </c>
      <c r="I134" s="86" t="s">
        <v>254</v>
      </c>
      <c r="J134" s="86" t="s">
        <v>246</v>
      </c>
      <c r="K134" s="90" t="s">
        <v>186</v>
      </c>
      <c r="L134" s="91"/>
    </row>
    <row r="135" spans="1:12" s="92" customFormat="1" ht="15.75">
      <c r="A135" s="84">
        <f t="shared" si="5"/>
        <v>800</v>
      </c>
      <c r="B135" s="85"/>
      <c r="C135" s="93">
        <v>83</v>
      </c>
      <c r="D135" s="87" t="s">
        <v>255</v>
      </c>
      <c r="E135" s="88"/>
      <c r="F135" s="89"/>
      <c r="G135" s="86" t="s">
        <v>139</v>
      </c>
      <c r="H135" s="86" t="s">
        <v>150</v>
      </c>
      <c r="I135" s="86" t="s">
        <v>256</v>
      </c>
      <c r="J135" s="86" t="s">
        <v>246</v>
      </c>
      <c r="K135" s="90" t="s">
        <v>186</v>
      </c>
      <c r="L135" s="91"/>
    </row>
    <row r="136" spans="1:12" s="92" customFormat="1" ht="15.75">
      <c r="A136" s="84">
        <f t="shared" si="5"/>
        <v>850</v>
      </c>
      <c r="B136" s="85"/>
      <c r="C136" s="93">
        <v>83</v>
      </c>
      <c r="D136" s="87" t="s">
        <v>257</v>
      </c>
      <c r="E136" s="88"/>
      <c r="F136" s="89"/>
      <c r="G136" s="67" t="s">
        <v>140</v>
      </c>
      <c r="H136" s="86" t="s">
        <v>150</v>
      </c>
      <c r="I136" s="86" t="s">
        <v>258</v>
      </c>
      <c r="J136" s="86" t="s">
        <v>246</v>
      </c>
      <c r="K136" s="90" t="s">
        <v>186</v>
      </c>
      <c r="L136" s="91"/>
    </row>
    <row r="137" spans="1:12" s="92" customFormat="1" ht="15.75">
      <c r="A137" s="84">
        <f t="shared" si="5"/>
        <v>850</v>
      </c>
      <c r="B137" s="85"/>
      <c r="C137" s="93">
        <v>83</v>
      </c>
      <c r="D137" s="87" t="s">
        <v>259</v>
      </c>
      <c r="E137" s="88"/>
      <c r="F137" s="89"/>
      <c r="G137" s="67" t="s">
        <v>140</v>
      </c>
      <c r="H137" s="86" t="s">
        <v>150</v>
      </c>
      <c r="I137" s="86" t="s">
        <v>260</v>
      </c>
      <c r="J137" s="86" t="s">
        <v>246</v>
      </c>
      <c r="K137" s="90" t="s">
        <v>186</v>
      </c>
      <c r="L137" s="91"/>
    </row>
    <row r="138" spans="1:12" s="92" customFormat="1" ht="15.75">
      <c r="A138" s="84">
        <f t="shared" si="5"/>
        <v>800</v>
      </c>
      <c r="B138" s="85"/>
      <c r="C138" s="93">
        <v>83</v>
      </c>
      <c r="D138" s="87" t="s">
        <v>261</v>
      </c>
      <c r="E138" s="88"/>
      <c r="F138" s="89"/>
      <c r="G138" s="86" t="s">
        <v>139</v>
      </c>
      <c r="H138" s="86" t="s">
        <v>150</v>
      </c>
      <c r="I138" s="86" t="s">
        <v>262</v>
      </c>
      <c r="J138" s="86" t="s">
        <v>246</v>
      </c>
      <c r="K138" s="90" t="s">
        <v>186</v>
      </c>
      <c r="L138" s="91"/>
    </row>
    <row r="139" spans="1:12" s="92" customFormat="1" ht="15.75">
      <c r="A139" s="84">
        <f t="shared" si="5"/>
        <v>800</v>
      </c>
      <c r="B139" s="85"/>
      <c r="C139" s="93">
        <v>83</v>
      </c>
      <c r="D139" s="87" t="s">
        <v>263</v>
      </c>
      <c r="E139" s="88"/>
      <c r="F139" s="89"/>
      <c r="G139" s="86" t="s">
        <v>139</v>
      </c>
      <c r="H139" s="86" t="s">
        <v>150</v>
      </c>
      <c r="I139" s="86" t="s">
        <v>264</v>
      </c>
      <c r="J139" s="86" t="s">
        <v>246</v>
      </c>
      <c r="K139" s="90" t="s">
        <v>186</v>
      </c>
      <c r="L139" s="91"/>
    </row>
    <row r="140" spans="1:12" s="92" customFormat="1" ht="15.75">
      <c r="A140" s="84">
        <f t="shared" si="5"/>
        <v>850</v>
      </c>
      <c r="B140" s="85"/>
      <c r="C140" s="93">
        <v>83</v>
      </c>
      <c r="D140" s="87" t="s">
        <v>265</v>
      </c>
      <c r="E140" s="88"/>
      <c r="F140" s="89"/>
      <c r="G140" s="67" t="s">
        <v>140</v>
      </c>
      <c r="H140" s="86" t="s">
        <v>150</v>
      </c>
      <c r="I140" s="86" t="s">
        <v>266</v>
      </c>
      <c r="J140" s="86" t="s">
        <v>246</v>
      </c>
      <c r="K140" s="90" t="s">
        <v>186</v>
      </c>
      <c r="L140" s="91"/>
    </row>
    <row r="141" spans="1:12" s="92" customFormat="1" ht="15.75">
      <c r="A141" s="84"/>
      <c r="B141" s="85"/>
      <c r="C141" s="86"/>
      <c r="D141" s="87"/>
      <c r="E141" s="88"/>
      <c r="F141" s="89"/>
      <c r="G141" s="86"/>
      <c r="H141" s="86"/>
      <c r="I141" s="86"/>
      <c r="J141" s="86"/>
      <c r="K141" s="90"/>
      <c r="L141" s="91"/>
    </row>
    <row r="142" spans="1:12" s="92" customFormat="1" ht="15.75">
      <c r="A142" s="94"/>
      <c r="B142" s="95"/>
      <c r="C142" s="96"/>
      <c r="D142" s="96"/>
      <c r="E142" s="96"/>
      <c r="F142" s="96"/>
      <c r="G142" s="96"/>
      <c r="H142" s="96"/>
      <c r="I142" s="96"/>
      <c r="J142" s="96"/>
      <c r="K142" s="97"/>
      <c r="L142" s="97"/>
    </row>
    <row r="143" spans="1:12" s="92" customFormat="1" ht="15.75">
      <c r="A143" s="98"/>
      <c r="B143" s="99"/>
      <c r="C143" s="100"/>
      <c r="D143" s="100"/>
      <c r="E143" s="100"/>
      <c r="F143" s="100"/>
      <c r="G143" s="100"/>
      <c r="H143" s="100"/>
      <c r="I143" s="100"/>
      <c r="J143" s="100"/>
      <c r="K143" s="101"/>
      <c r="L143" s="101"/>
    </row>
    <row r="144" spans="1:12" s="92" customFormat="1" ht="15.75">
      <c r="A144" s="98"/>
      <c r="B144" s="99"/>
      <c r="C144" s="100"/>
      <c r="D144" s="100"/>
      <c r="E144" s="100"/>
      <c r="F144" s="100"/>
      <c r="G144" s="100"/>
      <c r="H144" s="100"/>
      <c r="I144" s="100"/>
      <c r="J144" s="100"/>
      <c r="K144" s="101"/>
      <c r="L144" s="101"/>
    </row>
    <row r="146" spans="1:9" ht="14.25">
      <c r="A146" s="8" t="s">
        <v>267</v>
      </c>
      <c r="B146" s="8"/>
      <c r="C146" s="8" t="s">
        <v>268</v>
      </c>
      <c r="D146" s="72"/>
      <c r="E146" s="102">
        <f>SUMIF($G$14:$G$240,C146,$B$14:$B$240)</f>
        <v>0</v>
      </c>
      <c r="F146" s="73">
        <f>D146*E146</f>
        <v>0</v>
      </c>
      <c r="G146" s="8" t="s">
        <v>269</v>
      </c>
      <c r="H146" s="8"/>
      <c r="I146" s="66"/>
    </row>
    <row r="147" spans="1:9" ht="14.25">
      <c r="A147" s="65"/>
      <c r="B147" s="8"/>
      <c r="C147" s="8"/>
      <c r="D147" s="8"/>
      <c r="E147" s="8"/>
      <c r="F147" s="8"/>
      <c r="G147" s="8"/>
      <c r="H147" s="8"/>
      <c r="I147" s="66"/>
    </row>
    <row r="148" spans="1:12" s="83" customFormat="1" ht="15">
      <c r="A148" s="75" t="s">
        <v>141</v>
      </c>
      <c r="B148" s="76" t="s">
        <v>142</v>
      </c>
      <c r="C148" s="77" t="s">
        <v>143</v>
      </c>
      <c r="D148" s="77" t="s">
        <v>144</v>
      </c>
      <c r="E148" s="77"/>
      <c r="F148" s="77"/>
      <c r="G148" s="77" t="s">
        <v>22</v>
      </c>
      <c r="H148" s="77" t="s">
        <v>145</v>
      </c>
      <c r="I148" s="77" t="s">
        <v>146</v>
      </c>
      <c r="J148" s="77" t="s">
        <v>147</v>
      </c>
      <c r="K148" s="81"/>
      <c r="L148" s="82"/>
    </row>
    <row r="149" spans="1:12" s="92" customFormat="1" ht="15.75">
      <c r="A149" s="84"/>
      <c r="B149" s="85"/>
      <c r="C149" s="86" t="s">
        <v>211</v>
      </c>
      <c r="D149" s="87" t="s">
        <v>270</v>
      </c>
      <c r="E149" s="88"/>
      <c r="F149" s="89"/>
      <c r="G149" s="86" t="s">
        <v>268</v>
      </c>
      <c r="H149" s="86" t="s">
        <v>150</v>
      </c>
      <c r="I149" s="86" t="s">
        <v>271</v>
      </c>
      <c r="J149" s="86"/>
      <c r="K149" s="90"/>
      <c r="L149" s="91"/>
    </row>
    <row r="150" spans="1:12" s="92" customFormat="1" ht="15.75">
      <c r="A150" s="84"/>
      <c r="B150" s="85"/>
      <c r="C150" s="86" t="s">
        <v>211</v>
      </c>
      <c r="D150" s="87" t="s">
        <v>272</v>
      </c>
      <c r="E150" s="88"/>
      <c r="F150" s="89"/>
      <c r="G150" s="86" t="s">
        <v>268</v>
      </c>
      <c r="H150" s="86" t="s">
        <v>150</v>
      </c>
      <c r="I150" s="86" t="s">
        <v>273</v>
      </c>
      <c r="J150" s="86"/>
      <c r="K150" s="90"/>
      <c r="L150" s="91"/>
    </row>
    <row r="151" spans="1:12" s="92" customFormat="1" ht="15.75">
      <c r="A151" s="84"/>
      <c r="B151" s="85"/>
      <c r="C151" s="86" t="s">
        <v>211</v>
      </c>
      <c r="D151" s="87" t="s">
        <v>274</v>
      </c>
      <c r="E151" s="88"/>
      <c r="F151" s="89"/>
      <c r="G151" s="86" t="s">
        <v>268</v>
      </c>
      <c r="H151" s="86" t="s">
        <v>150</v>
      </c>
      <c r="I151" s="86" t="s">
        <v>275</v>
      </c>
      <c r="J151" s="86"/>
      <c r="K151" s="90"/>
      <c r="L151" s="91"/>
    </row>
    <row r="152" spans="1:12" s="92" customFormat="1" ht="15.75">
      <c r="A152" s="84"/>
      <c r="B152" s="85"/>
      <c r="C152" s="86" t="s">
        <v>229</v>
      </c>
      <c r="D152" s="87" t="s">
        <v>276</v>
      </c>
      <c r="E152" s="88"/>
      <c r="F152" s="89"/>
      <c r="G152" s="86" t="s">
        <v>268</v>
      </c>
      <c r="H152" s="86" t="s">
        <v>150</v>
      </c>
      <c r="I152" s="86" t="s">
        <v>277</v>
      </c>
      <c r="J152" s="86"/>
      <c r="K152" s="90"/>
      <c r="L152" s="91"/>
    </row>
    <row r="153" spans="1:12" s="92" customFormat="1" ht="15.75">
      <c r="A153" s="84"/>
      <c r="B153" s="85"/>
      <c r="C153" s="86" t="s">
        <v>211</v>
      </c>
      <c r="D153" s="87" t="s">
        <v>278</v>
      </c>
      <c r="E153" s="88"/>
      <c r="F153" s="89"/>
      <c r="G153" s="86" t="s">
        <v>268</v>
      </c>
      <c r="H153" s="86" t="s">
        <v>150</v>
      </c>
      <c r="I153" s="86" t="s">
        <v>279</v>
      </c>
      <c r="J153" s="86"/>
      <c r="K153" s="90"/>
      <c r="L153" s="91"/>
    </row>
    <row r="154" spans="1:12" s="92" customFormat="1" ht="15.75">
      <c r="A154" s="84"/>
      <c r="B154" s="85"/>
      <c r="C154" s="86" t="s">
        <v>148</v>
      </c>
      <c r="D154" s="87" t="s">
        <v>280</v>
      </c>
      <c r="E154" s="88"/>
      <c r="F154" s="89"/>
      <c r="G154" s="86" t="s">
        <v>268</v>
      </c>
      <c r="H154" s="86" t="s">
        <v>155</v>
      </c>
      <c r="I154" s="86" t="s">
        <v>281</v>
      </c>
      <c r="J154" s="86"/>
      <c r="K154" s="90"/>
      <c r="L154" s="91"/>
    </row>
    <row r="155" spans="1:12" s="92" customFormat="1" ht="15.75">
      <c r="A155" s="84"/>
      <c r="B155" s="85"/>
      <c r="C155" s="86" t="s">
        <v>169</v>
      </c>
      <c r="D155" s="87" t="s">
        <v>282</v>
      </c>
      <c r="E155" s="88"/>
      <c r="F155" s="89"/>
      <c r="G155" s="86" t="s">
        <v>268</v>
      </c>
      <c r="H155" s="86" t="s">
        <v>150</v>
      </c>
      <c r="I155" s="86" t="s">
        <v>283</v>
      </c>
      <c r="J155" s="86"/>
      <c r="K155" s="90"/>
      <c r="L155" s="91"/>
    </row>
    <row r="156" spans="1:12" s="92" customFormat="1" ht="15.75">
      <c r="A156" s="84"/>
      <c r="B156" s="85"/>
      <c r="C156" s="86" t="s">
        <v>169</v>
      </c>
      <c r="D156" s="87" t="s">
        <v>284</v>
      </c>
      <c r="E156" s="88"/>
      <c r="F156" s="89"/>
      <c r="G156" s="86" t="s">
        <v>268</v>
      </c>
      <c r="H156" s="86" t="s">
        <v>150</v>
      </c>
      <c r="I156" s="86" t="s">
        <v>285</v>
      </c>
      <c r="J156" s="86"/>
      <c r="K156" s="90"/>
      <c r="L156" s="91"/>
    </row>
    <row r="157" spans="1:12" s="92" customFormat="1" ht="15.75">
      <c r="A157" s="84"/>
      <c r="B157" s="85"/>
      <c r="C157" s="86" t="s">
        <v>169</v>
      </c>
      <c r="D157" s="87" t="s">
        <v>286</v>
      </c>
      <c r="E157" s="88"/>
      <c r="F157" s="89"/>
      <c r="G157" s="86" t="s">
        <v>268</v>
      </c>
      <c r="H157" s="86" t="s">
        <v>150</v>
      </c>
      <c r="I157" s="86" t="s">
        <v>287</v>
      </c>
      <c r="J157" s="86"/>
      <c r="K157" s="90"/>
      <c r="L157" s="91"/>
    </row>
    <row r="158" spans="1:12" s="92" customFormat="1" ht="15.75">
      <c r="A158" s="84"/>
      <c r="B158" s="85"/>
      <c r="C158" s="86" t="s">
        <v>169</v>
      </c>
      <c r="D158" s="87" t="s">
        <v>288</v>
      </c>
      <c r="E158" s="88"/>
      <c r="F158" s="89"/>
      <c r="G158" s="86" t="s">
        <v>268</v>
      </c>
      <c r="H158" s="86" t="s">
        <v>150</v>
      </c>
      <c r="I158" s="86" t="s">
        <v>289</v>
      </c>
      <c r="J158" s="86"/>
      <c r="K158" s="90"/>
      <c r="L158" s="91"/>
    </row>
    <row r="159" spans="1:12" s="92" customFormat="1" ht="15">
      <c r="A159" s="94"/>
      <c r="B159" s="95"/>
      <c r="C159" s="103"/>
      <c r="D159" s="104"/>
      <c r="E159" s="104"/>
      <c r="F159" s="104"/>
      <c r="G159" s="104"/>
      <c r="H159" s="104"/>
      <c r="I159" s="104"/>
      <c r="J159" s="104"/>
      <c r="K159" s="97"/>
      <c r="L159" s="97"/>
    </row>
    <row r="160" spans="1:12" s="92" customFormat="1" ht="15">
      <c r="A160" s="98"/>
      <c r="B160" s="99"/>
      <c r="C160" s="105"/>
      <c r="D160" s="106"/>
      <c r="E160" s="106"/>
      <c r="F160" s="106"/>
      <c r="G160" s="106"/>
      <c r="H160" s="106"/>
      <c r="I160" s="106"/>
      <c r="J160" s="106"/>
      <c r="K160" s="101"/>
      <c r="L160" s="101"/>
    </row>
    <row r="161" spans="1:9" ht="14.25">
      <c r="A161" s="8" t="s">
        <v>267</v>
      </c>
      <c r="C161" s="8" t="s">
        <v>290</v>
      </c>
      <c r="D161" s="72"/>
      <c r="E161" s="102">
        <f>SUMIF($G$14:$G$240,C161,$B$14:$B$240)</f>
        <v>0</v>
      </c>
      <c r="F161" s="73">
        <f>D161*E161</f>
        <v>0</v>
      </c>
      <c r="G161" s="8" t="s">
        <v>291</v>
      </c>
      <c r="H161" s="8"/>
      <c r="I161" s="66"/>
    </row>
    <row r="162" spans="1:12" s="92" customFormat="1" ht="15">
      <c r="A162" s="107"/>
      <c r="B162" s="108"/>
      <c r="C162" s="109"/>
      <c r="D162" s="110"/>
      <c r="E162" s="110"/>
      <c r="F162" s="110"/>
      <c r="G162" s="110"/>
      <c r="H162" s="110"/>
      <c r="I162" s="110"/>
      <c r="J162" s="110"/>
      <c r="K162" s="111"/>
      <c r="L162" s="111"/>
    </row>
    <row r="163" spans="1:12" s="83" customFormat="1" ht="15">
      <c r="A163" s="75" t="s">
        <v>292</v>
      </c>
      <c r="B163" s="76" t="s">
        <v>142</v>
      </c>
      <c r="C163" s="77" t="s">
        <v>143</v>
      </c>
      <c r="D163" s="77" t="s">
        <v>144</v>
      </c>
      <c r="E163" s="77"/>
      <c r="F163" s="77"/>
      <c r="G163" s="77" t="s">
        <v>22</v>
      </c>
      <c r="H163" s="77" t="s">
        <v>145</v>
      </c>
      <c r="I163" s="77" t="s">
        <v>146</v>
      </c>
      <c r="J163" s="77" t="s">
        <v>147</v>
      </c>
      <c r="K163" s="81"/>
      <c r="L163" s="82"/>
    </row>
    <row r="164" spans="1:12" s="92" customFormat="1" ht="15.75">
      <c r="A164" s="84"/>
      <c r="B164" s="85"/>
      <c r="C164" s="86" t="s">
        <v>211</v>
      </c>
      <c r="D164" s="86" t="s">
        <v>312</v>
      </c>
      <c r="E164" s="86"/>
      <c r="F164" s="86"/>
      <c r="G164" s="86" t="s">
        <v>290</v>
      </c>
      <c r="H164" s="86" t="s">
        <v>150</v>
      </c>
      <c r="I164" s="86" t="s">
        <v>293</v>
      </c>
      <c r="J164" s="86" t="s">
        <v>314</v>
      </c>
      <c r="K164" s="90"/>
      <c r="L164" s="91"/>
    </row>
    <row r="165" spans="1:12" s="92" customFormat="1" ht="15.75">
      <c r="A165" s="84"/>
      <c r="B165" s="85"/>
      <c r="C165" s="86" t="s">
        <v>169</v>
      </c>
      <c r="D165" s="86" t="s">
        <v>313</v>
      </c>
      <c r="E165" s="86"/>
      <c r="F165" s="86"/>
      <c r="G165" s="86" t="s">
        <v>290</v>
      </c>
      <c r="H165" s="86" t="s">
        <v>150</v>
      </c>
      <c r="I165" s="86" t="s">
        <v>294</v>
      </c>
      <c r="J165" s="86" t="s">
        <v>315</v>
      </c>
      <c r="K165" s="90"/>
      <c r="L165" s="91"/>
    </row>
    <row r="167" spans="1:2" ht="14.25">
      <c r="A167" s="112" t="s">
        <v>295</v>
      </c>
      <c r="B167" s="39"/>
    </row>
    <row r="168" spans="1:2" ht="14.25">
      <c r="A168" s="39"/>
      <c r="B168" s="39"/>
    </row>
    <row r="169" spans="1:5" ht="42.75">
      <c r="A169" s="113" t="s">
        <v>296</v>
      </c>
      <c r="B169" s="114" t="s">
        <v>297</v>
      </c>
      <c r="D169" s="113" t="s">
        <v>298</v>
      </c>
      <c r="E169" s="113" t="s">
        <v>299</v>
      </c>
    </row>
    <row r="170" spans="1:2" ht="14.25">
      <c r="A170" s="115" t="s">
        <v>300</v>
      </c>
      <c r="B170" s="116">
        <v>1400</v>
      </c>
    </row>
    <row r="171" spans="1:2" ht="14.25">
      <c r="A171" s="115" t="s">
        <v>301</v>
      </c>
      <c r="B171" s="116">
        <v>1500</v>
      </c>
    </row>
    <row r="172" spans="1:2" ht="14.25">
      <c r="A172" s="115" t="s">
        <v>302</v>
      </c>
      <c r="B172" s="116">
        <v>1590</v>
      </c>
    </row>
    <row r="173" spans="1:2" ht="14.25">
      <c r="A173" s="115" t="s">
        <v>303</v>
      </c>
      <c r="B173" s="116">
        <v>1670</v>
      </c>
    </row>
    <row r="174" spans="1:2" ht="14.25">
      <c r="A174" s="115" t="s">
        <v>304</v>
      </c>
      <c r="B174" s="116">
        <v>1760</v>
      </c>
    </row>
    <row r="175" spans="1:2" ht="14.25">
      <c r="A175" s="117" t="s">
        <v>305</v>
      </c>
      <c r="B175" s="116">
        <v>1850</v>
      </c>
    </row>
    <row r="176" spans="1:2" ht="14.25">
      <c r="A176" s="117" t="s">
        <v>306</v>
      </c>
      <c r="B176" s="116">
        <v>1930</v>
      </c>
    </row>
    <row r="177" spans="1:2" ht="14.25">
      <c r="A177" s="117" t="s">
        <v>307</v>
      </c>
      <c r="B177" s="116">
        <v>2190</v>
      </c>
    </row>
    <row r="178" spans="1:2" ht="14.25">
      <c r="A178" s="117" t="s">
        <v>308</v>
      </c>
      <c r="B178" s="116">
        <v>2360</v>
      </c>
    </row>
    <row r="179" spans="1:2" ht="14.25">
      <c r="A179" s="117"/>
      <c r="B179" s="116"/>
    </row>
    <row r="182" ht="14.25">
      <c r="A182" s="64" t="s">
        <v>309</v>
      </c>
    </row>
    <row r="184" ht="14.25">
      <c r="A184" s="3" t="s">
        <v>310</v>
      </c>
    </row>
    <row r="185" spans="1:2" ht="14.25">
      <c r="A185" s="118"/>
      <c r="B185" s="119">
        <f>90*A185*2</f>
        <v>0</v>
      </c>
    </row>
  </sheetData>
  <sheetProtection password="F293" sheet="1" objects="1" scenarios="1"/>
  <mergeCells count="6">
    <mergeCell ref="B1:F1"/>
    <mergeCell ref="B2:F2"/>
    <mergeCell ref="B3:F3"/>
    <mergeCell ref="I3:N12"/>
    <mergeCell ref="B4:F4"/>
    <mergeCell ref="A13:I13"/>
  </mergeCells>
  <conditionalFormatting sqref="D6">
    <cfRule type="cellIs" priority="1" dxfId="0" operator="lessThan" stopIfTrue="1">
      <formula>56000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Pelle, Krisztina</dc:creator>
  <cp:keywords/>
  <dc:description/>
  <cp:lastModifiedBy>Pelle, Krisztina</cp:lastModifiedBy>
  <dcterms:created xsi:type="dcterms:W3CDTF">2020-09-15T17:03:28Z</dcterms:created>
  <dcterms:modified xsi:type="dcterms:W3CDTF">2020-09-15T17:09:35Z</dcterms:modified>
  <cp:category/>
  <cp:version/>
  <cp:contentType/>
  <cp:contentStatus/>
</cp:coreProperties>
</file>